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metadata" ContentType="application/binary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threadedComments/threadedComment1.xml" ContentType="application/vnd.ms-excel.threadedcomment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ersons/person.xml" ContentType="application/vnd.ms-excel.person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11604" yWindow="-12" windowWidth="11472" windowHeight="9672" activeTab="8"/>
  </bookViews>
  <sheets>
    <sheet name="D1" sheetId="2" r:id="rId1"/>
    <sheet name="D2" sheetId="28" r:id="rId2"/>
    <sheet name="D3" sheetId="27" r:id="rId3"/>
    <sheet name="D4" sheetId="26" r:id="rId4"/>
    <sheet name="D5" sheetId="25" r:id="rId5"/>
    <sheet name="D6" sheetId="24" r:id="rId6"/>
    <sheet name="D7" sheetId="23" r:id="rId7"/>
    <sheet name="D8" sheetId="22" r:id="rId8"/>
    <sheet name="D9" sheetId="21" r:id="rId9"/>
    <sheet name="Modelling" sheetId="12" r:id="rId10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23" roundtripDataSignature="AMtx7miehU5iF/LHeXUgmDK8+4QCPGx53Q=="/>
    </ext>
  </extLst>
</workbook>
</file>

<file path=xl/calcChain.xml><?xml version="1.0" encoding="utf-8"?>
<calcChain xmlns="http://schemas.openxmlformats.org/spreadsheetml/2006/main">
  <c r="G27" i="2"/>
  <c r="G28" s="1"/>
  <c r="G27" i="21"/>
  <c r="G28" s="1"/>
  <c r="G27" i="22"/>
  <c r="G28" s="1"/>
  <c r="G27" i="23"/>
  <c r="G28" s="1"/>
  <c r="G27" i="24"/>
  <c r="G28" s="1"/>
  <c r="G27" i="25"/>
  <c r="G28" s="1"/>
  <c r="G27" i="26"/>
  <c r="G28" s="1"/>
  <c r="G27" i="27"/>
  <c r="G28" s="1"/>
  <c r="G27" i="28"/>
  <c r="G28" s="1"/>
  <c r="C62"/>
  <c r="C55"/>
  <c r="C54"/>
  <c r="C47"/>
  <c r="C46"/>
  <c r="C39"/>
  <c r="C38"/>
  <c r="C30"/>
  <c r="C24"/>
  <c r="C23"/>
  <c r="C16"/>
  <c r="C15"/>
  <c r="C8"/>
  <c r="C7"/>
  <c r="H2"/>
  <c r="C64" s="1"/>
  <c r="H2" i="27"/>
  <c r="C60" s="1"/>
  <c r="C66" i="26"/>
  <c r="C38"/>
  <c r="C34"/>
  <c r="C10"/>
  <c r="C7"/>
  <c r="H2"/>
  <c r="C63" s="1"/>
  <c r="H2" i="25"/>
  <c r="C60" s="1"/>
  <c r="C63" i="24"/>
  <c r="C47"/>
  <c r="C38"/>
  <c r="C31"/>
  <c r="C16"/>
  <c r="C8"/>
  <c r="C7"/>
  <c r="H2"/>
  <c r="C64" s="1"/>
  <c r="C55" i="23"/>
  <c r="C46"/>
  <c r="C27"/>
  <c r="C19"/>
  <c r="C7"/>
  <c r="H2"/>
  <c r="C64" s="1"/>
  <c r="C62" i="22"/>
  <c r="C30"/>
  <c r="C7"/>
  <c r="H2"/>
  <c r="C64" s="1"/>
  <c r="C67" i="21"/>
  <c r="C66"/>
  <c r="C65"/>
  <c r="C64"/>
  <c r="C63"/>
  <c r="C58"/>
  <c r="C56"/>
  <c r="C55"/>
  <c r="C51"/>
  <c r="C50"/>
  <c r="C49"/>
  <c r="C47"/>
  <c r="C42"/>
  <c r="C41"/>
  <c r="C40"/>
  <c r="C39"/>
  <c r="C35"/>
  <c r="C33"/>
  <c r="C31"/>
  <c r="C27"/>
  <c r="C26"/>
  <c r="C25"/>
  <c r="C24"/>
  <c r="C19"/>
  <c r="C17"/>
  <c r="C16"/>
  <c r="C12"/>
  <c r="C11"/>
  <c r="C10"/>
  <c r="C8"/>
  <c r="H2"/>
  <c r="C60" s="1"/>
  <c r="C9" l="1"/>
  <c r="C20"/>
  <c r="C34"/>
  <c r="C48"/>
  <c r="C59"/>
  <c r="C18"/>
  <c r="C32"/>
  <c r="C43"/>
  <c r="C57"/>
  <c r="C23" i="22"/>
  <c r="C19"/>
  <c r="C16"/>
  <c r="C15"/>
  <c r="C39"/>
  <c r="C24"/>
  <c r="C38"/>
  <c r="C54"/>
  <c r="C47"/>
  <c r="C46"/>
  <c r="C11"/>
  <c r="C8"/>
  <c r="C31"/>
  <c r="C63"/>
  <c r="C55"/>
  <c r="C39" i="23"/>
  <c r="C15"/>
  <c r="C11"/>
  <c r="C31"/>
  <c r="C63"/>
  <c r="C16"/>
  <c r="C38"/>
  <c r="C8"/>
  <c r="C30"/>
  <c r="C62"/>
  <c r="C24"/>
  <c r="C54"/>
  <c r="C23"/>
  <c r="C47"/>
  <c r="C30" i="24"/>
  <c r="C62"/>
  <c r="C24"/>
  <c r="C55"/>
  <c r="C23"/>
  <c r="C54"/>
  <c r="C15"/>
  <c r="C46"/>
  <c r="C11"/>
  <c r="C39"/>
  <c r="C30" i="26"/>
  <c r="C27"/>
  <c r="C19"/>
  <c r="C50"/>
  <c r="C46"/>
  <c r="C62"/>
  <c r="C58"/>
  <c r="C15"/>
  <c r="C11"/>
  <c r="C42"/>
  <c r="C23"/>
  <c r="C54"/>
  <c r="C31" i="28"/>
  <c r="C63"/>
  <c r="C6" i="12"/>
  <c r="C7" s="1"/>
  <c r="C14" i="28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11"/>
  <c r="C19"/>
  <c r="C27"/>
  <c r="C34"/>
  <c r="C42"/>
  <c r="C50"/>
  <c r="C58"/>
  <c r="C66"/>
  <c r="C10"/>
  <c r="C18"/>
  <c r="C26"/>
  <c r="C33"/>
  <c r="C41"/>
  <c r="C49"/>
  <c r="C57"/>
  <c r="C65"/>
  <c r="C9"/>
  <c r="C17"/>
  <c r="C25"/>
  <c r="C32"/>
  <c r="C40"/>
  <c r="C48"/>
  <c r="C56"/>
  <c r="C29" i="27"/>
  <c r="C45"/>
  <c r="C12"/>
  <c r="C35"/>
  <c r="C59"/>
  <c r="C19"/>
  <c r="C34"/>
  <c r="C42"/>
  <c r="C50"/>
  <c r="C66"/>
  <c r="C10"/>
  <c r="C18"/>
  <c r="C26"/>
  <c r="C33"/>
  <c r="C41"/>
  <c r="C49"/>
  <c r="C57"/>
  <c r="C65"/>
  <c r="C14"/>
  <c r="C53"/>
  <c r="C20"/>
  <c r="C43"/>
  <c r="C67"/>
  <c r="C11"/>
  <c r="C27"/>
  <c r="C58"/>
  <c r="C9"/>
  <c r="C17"/>
  <c r="C25"/>
  <c r="C32"/>
  <c r="C40"/>
  <c r="C48"/>
  <c r="C56"/>
  <c r="C64"/>
  <c r="C37"/>
  <c r="C51"/>
  <c r="C8"/>
  <c r="C16"/>
  <c r="C24"/>
  <c r="C31"/>
  <c r="C39"/>
  <c r="C47"/>
  <c r="C55"/>
  <c r="C63"/>
  <c r="C7"/>
  <c r="C15"/>
  <c r="C23"/>
  <c r="C30"/>
  <c r="C38"/>
  <c r="C46"/>
  <c r="C54"/>
  <c r="C62"/>
  <c r="C22"/>
  <c r="C61"/>
  <c r="C13"/>
  <c r="C21"/>
  <c r="C28"/>
  <c r="C36"/>
  <c r="C44"/>
  <c r="C52"/>
  <c r="C14" i="26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18"/>
  <c r="C26"/>
  <c r="C33"/>
  <c r="C41"/>
  <c r="C49"/>
  <c r="C57"/>
  <c r="C65"/>
  <c r="C9"/>
  <c r="C17"/>
  <c r="C25"/>
  <c r="C32"/>
  <c r="C40"/>
  <c r="C48"/>
  <c r="C56"/>
  <c r="C64"/>
  <c r="C8"/>
  <c r="C16"/>
  <c r="C24"/>
  <c r="C31"/>
  <c r="C39"/>
  <c r="C47"/>
  <c r="C55"/>
  <c r="C43" i="25"/>
  <c r="C51"/>
  <c r="C67"/>
  <c r="C11"/>
  <c r="C19"/>
  <c r="C27"/>
  <c r="C34"/>
  <c r="C42"/>
  <c r="C50"/>
  <c r="C58"/>
  <c r="C66"/>
  <c r="C12"/>
  <c r="C20"/>
  <c r="C35"/>
  <c r="C59"/>
  <c r="C10"/>
  <c r="C18"/>
  <c r="C26"/>
  <c r="C33"/>
  <c r="C41"/>
  <c r="C49"/>
  <c r="C57"/>
  <c r="C65"/>
  <c r="C9"/>
  <c r="C17"/>
  <c r="C25"/>
  <c r="C40"/>
  <c r="C48"/>
  <c r="C64"/>
  <c r="C8"/>
  <c r="C16"/>
  <c r="C24"/>
  <c r="C31"/>
  <c r="C39"/>
  <c r="C47"/>
  <c r="C55"/>
  <c r="C63"/>
  <c r="C32"/>
  <c r="C56"/>
  <c r="C7"/>
  <c r="C15"/>
  <c r="C23"/>
  <c r="C30"/>
  <c r="C38"/>
  <c r="C46"/>
  <c r="C54"/>
  <c r="C62"/>
  <c r="C14"/>
  <c r="C22"/>
  <c r="C29"/>
  <c r="C37"/>
  <c r="C45"/>
  <c r="C53"/>
  <c r="C61"/>
  <c r="C13"/>
  <c r="C21"/>
  <c r="C28"/>
  <c r="C36"/>
  <c r="C44"/>
  <c r="C52"/>
  <c r="C14" i="24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19"/>
  <c r="C27"/>
  <c r="C34"/>
  <c r="C42"/>
  <c r="C50"/>
  <c r="C58"/>
  <c r="C66"/>
  <c r="C10"/>
  <c r="C18"/>
  <c r="C26"/>
  <c r="C33"/>
  <c r="C41"/>
  <c r="C49"/>
  <c r="C57"/>
  <c r="C65"/>
  <c r="C9"/>
  <c r="C17"/>
  <c r="C25"/>
  <c r="C32"/>
  <c r="C40"/>
  <c r="C48"/>
  <c r="C56"/>
  <c r="C14" i="23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34"/>
  <c r="C42"/>
  <c r="C50"/>
  <c r="C58"/>
  <c r="C66"/>
  <c r="C10"/>
  <c r="C18"/>
  <c r="C26"/>
  <c r="C33"/>
  <c r="C41"/>
  <c r="C49"/>
  <c r="C57"/>
  <c r="C65"/>
  <c r="C9"/>
  <c r="C17"/>
  <c r="C25"/>
  <c r="C32"/>
  <c r="C40"/>
  <c r="C48"/>
  <c r="C56"/>
  <c r="C14" i="22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27"/>
  <c r="C34"/>
  <c r="C42"/>
  <c r="C50"/>
  <c r="C58"/>
  <c r="C66"/>
  <c r="C10"/>
  <c r="C18"/>
  <c r="C26"/>
  <c r="C33"/>
  <c r="C41"/>
  <c r="C49"/>
  <c r="C57"/>
  <c r="C65"/>
  <c r="C9"/>
  <c r="C17"/>
  <c r="C25"/>
  <c r="C32"/>
  <c r="C40"/>
  <c r="C48"/>
  <c r="C56"/>
  <c r="C7" i="21"/>
  <c r="C15"/>
  <c r="C23"/>
  <c r="C30"/>
  <c r="C38"/>
  <c r="C46"/>
  <c r="C54"/>
  <c r="C62"/>
  <c r="C14"/>
  <c r="C22"/>
  <c r="C29"/>
  <c r="C37"/>
  <c r="C45"/>
  <c r="C53"/>
  <c r="C61"/>
  <c r="C13"/>
  <c r="C21"/>
  <c r="C28"/>
  <c r="C36"/>
  <c r="C44"/>
  <c r="C52"/>
  <c r="H2" i="2"/>
  <c r="C11" l="1"/>
  <c r="C19"/>
  <c r="C35"/>
  <c r="C59"/>
  <c r="C34"/>
  <c r="C58"/>
  <c r="C17"/>
  <c r="C41"/>
  <c r="C10"/>
  <c r="C8"/>
  <c r="C16"/>
  <c r="C24"/>
  <c r="C32"/>
  <c r="C40"/>
  <c r="C48"/>
  <c r="C56"/>
  <c r="C64"/>
  <c r="C15"/>
  <c r="C31"/>
  <c r="C39"/>
  <c r="C47"/>
  <c r="C55"/>
  <c r="C63"/>
  <c r="C22"/>
  <c r="C30"/>
  <c r="C38"/>
  <c r="C46"/>
  <c r="C54"/>
  <c r="C62"/>
  <c r="C21"/>
  <c r="C29"/>
  <c r="C37"/>
  <c r="C45"/>
  <c r="C53"/>
  <c r="C61"/>
  <c r="C57"/>
  <c r="C65"/>
  <c r="C23"/>
  <c r="C14"/>
  <c r="C13"/>
  <c r="C12"/>
  <c r="C20"/>
  <c r="C28"/>
  <c r="C36"/>
  <c r="C44"/>
  <c r="C52"/>
  <c r="C60"/>
  <c r="C7"/>
  <c r="C27"/>
  <c r="C43"/>
  <c r="C51"/>
  <c r="C67"/>
  <c r="C18"/>
  <c r="C26"/>
  <c r="C42"/>
  <c r="C50"/>
  <c r="C66"/>
  <c r="C9"/>
  <c r="C25"/>
  <c r="C33"/>
  <c r="C49"/>
  <c r="C8" i="12"/>
  <c r="C13" s="1"/>
  <c r="C14" s="1"/>
</calcChain>
</file>

<file path=xl/sharedStrings.xml><?xml version="1.0" encoding="utf-8"?>
<sst xmlns="http://schemas.openxmlformats.org/spreadsheetml/2006/main" count="184" uniqueCount="47">
  <si>
    <t>mg</t>
  </si>
  <si>
    <t>Modelling of CO emission</t>
  </si>
  <si>
    <t>s</t>
  </si>
  <si>
    <t>g</t>
  </si>
  <si>
    <t>Measured concentration of CO, ppm</t>
  </si>
  <si>
    <t>Q=</t>
  </si>
  <si>
    <r>
      <t>m</t>
    </r>
    <r>
      <rPr>
        <vertAlign val="superscript"/>
        <sz val="12"/>
        <color theme="1"/>
        <rFont val="Calibri"/>
        <family val="2"/>
        <charset val="238"/>
        <scheme val="minor"/>
      </rPr>
      <t>2</t>
    </r>
  </si>
  <si>
    <r>
      <t>m</t>
    </r>
    <r>
      <rPr>
        <vertAlign val="superscript"/>
        <sz val="12"/>
        <color theme="1"/>
        <rFont val="Calibri"/>
        <family val="2"/>
        <charset val="238"/>
        <scheme val="minor"/>
      </rPr>
      <t>3</t>
    </r>
  </si>
  <si>
    <t>Headspace volume in the hall</t>
  </si>
  <si>
    <r>
      <t>mg/m</t>
    </r>
    <r>
      <rPr>
        <vertAlign val="superscript"/>
        <sz val="12"/>
        <color theme="1"/>
        <rFont val="Calibri"/>
        <family val="2"/>
        <charset val="238"/>
        <scheme val="minor"/>
      </rPr>
      <t>3</t>
    </r>
  </si>
  <si>
    <t>Molecular weight of CO, g/mol</t>
  </si>
  <si>
    <t>-</t>
  </si>
  <si>
    <t>Notes</t>
  </si>
  <si>
    <t>Emitted CO mass in time (t)</t>
  </si>
  <si>
    <t>Time (t)</t>
  </si>
  <si>
    <t>Assumption: the hall is airtight</t>
  </si>
  <si>
    <t>Accumulation of CO in airtight hall during time (t)</t>
  </si>
  <si>
    <t>Number of piles in the hall (n)</t>
  </si>
  <si>
    <t>Conversion from mg to g</t>
  </si>
  <si>
    <t>Temperature inside flux chamber, K</t>
  </si>
  <si>
    <r>
      <t>Surface of the pile (A</t>
    </r>
    <r>
      <rPr>
        <vertAlign val="subscript"/>
        <sz val="12"/>
        <color theme="1"/>
        <rFont val="Calibri"/>
        <family val="2"/>
        <charset val="238"/>
        <scheme val="minor"/>
      </rPr>
      <t>p</t>
    </r>
    <r>
      <rPr>
        <sz val="12"/>
        <color theme="1"/>
        <rFont val="Calibri"/>
        <family val="2"/>
        <scheme val="minor"/>
      </rPr>
      <t>)</t>
    </r>
  </si>
  <si>
    <r>
      <t>Estimated as a product of (averaged flux at D1-D9 locations), A</t>
    </r>
    <r>
      <rPr>
        <vertAlign val="subscript"/>
        <sz val="12"/>
        <color theme="1"/>
        <rFont val="Calibri"/>
        <family val="2"/>
        <charset val="238"/>
        <scheme val="minor"/>
      </rPr>
      <t>p</t>
    </r>
    <r>
      <rPr>
        <sz val="12"/>
        <color theme="1"/>
        <rFont val="Calibri"/>
        <family val="2"/>
        <charset val="238"/>
        <scheme val="minor"/>
      </rPr>
      <t>, t, and n</t>
    </r>
  </si>
  <si>
    <t>Time (t), s</t>
  </si>
  <si>
    <r>
      <t xml:space="preserve"> (C) measured CO concentration adjusted to standard conditions (0 deg C, 1 atm), mg/m</t>
    </r>
    <r>
      <rPr>
        <b/>
        <vertAlign val="superscript"/>
        <sz val="12"/>
        <rFont val="Calibri"/>
        <family val="2"/>
      </rPr>
      <t>3</t>
    </r>
  </si>
  <si>
    <t>Volume of 1 mole of CO in standard conditions (0 deg C, 1 atm), L</t>
  </si>
  <si>
    <t>dC/dt (slope)</t>
  </si>
  <si>
    <t>Q=(V/A)*(dC/dt)</t>
  </si>
  <si>
    <r>
      <t>Emitting area enclosed by flux chamber (chamber footprint, A), m</t>
    </r>
    <r>
      <rPr>
        <b/>
        <vertAlign val="superscript"/>
        <sz val="12"/>
        <rFont val="Calibri"/>
        <family val="2"/>
        <charset val="238"/>
      </rPr>
      <t>2</t>
    </r>
  </si>
  <si>
    <r>
      <t>Volume of flux chamber (V), m</t>
    </r>
    <r>
      <rPr>
        <b/>
        <vertAlign val="superscript"/>
        <sz val="12"/>
        <rFont val="Calibri"/>
        <family val="2"/>
        <charset val="238"/>
      </rPr>
      <t>3</t>
    </r>
  </si>
  <si>
    <r>
      <t>where: Q - CO flux, mg/m</t>
    </r>
    <r>
      <rPr>
        <vertAlign val="superscript"/>
        <sz val="12"/>
        <rFont val="Calibri"/>
        <family val="2"/>
        <charset val="238"/>
      </rPr>
      <t>2</t>
    </r>
    <r>
      <rPr>
        <sz val="12"/>
        <rFont val="Calibri"/>
        <family val="2"/>
        <charset val="238"/>
      </rPr>
      <t>/s</t>
    </r>
  </si>
  <si>
    <r>
      <t>V - flux chamber volume, m</t>
    </r>
    <r>
      <rPr>
        <vertAlign val="superscript"/>
        <sz val="12"/>
        <rFont val="Calibri"/>
        <family val="2"/>
        <charset val="238"/>
        <scheme val="minor"/>
      </rPr>
      <t>3</t>
    </r>
  </si>
  <si>
    <r>
      <t>A - flux chamber footprint, m</t>
    </r>
    <r>
      <rPr>
        <vertAlign val="superscript"/>
        <sz val="12"/>
        <rFont val="Calibri"/>
        <family val="2"/>
        <charset val="238"/>
      </rPr>
      <t>2</t>
    </r>
  </si>
  <si>
    <r>
      <t>mg CO/m</t>
    </r>
    <r>
      <rPr>
        <vertAlign val="superscript"/>
        <sz val="12"/>
        <rFont val="Calibri"/>
        <family val="2"/>
        <charset val="238"/>
      </rPr>
      <t>2</t>
    </r>
    <r>
      <rPr>
        <sz val="12"/>
        <rFont val="Calibri"/>
        <family val="2"/>
        <charset val="238"/>
      </rPr>
      <t>/s</t>
    </r>
  </si>
  <si>
    <r>
      <t>dC/dt - rate of change of CO concentration in the flux chamber with time (from the chart), mg/m</t>
    </r>
    <r>
      <rPr>
        <vertAlign val="superscript"/>
        <sz val="12"/>
        <rFont val="Calibri"/>
        <family val="2"/>
        <charset val="238"/>
      </rPr>
      <t>3</t>
    </r>
    <r>
      <rPr>
        <sz val="12"/>
        <rFont val="Calibri"/>
        <family val="2"/>
        <charset val="238"/>
      </rPr>
      <t>/s</t>
    </r>
  </si>
  <si>
    <t>Molecular weight of CO</t>
  </si>
  <si>
    <t xml:space="preserve">Air temperature in the hall </t>
  </si>
  <si>
    <t>Ambient pressure</t>
  </si>
  <si>
    <t>Volume of 1 mole of CO in standard conditions (0 deg C, 1 atm)</t>
  </si>
  <si>
    <t xml:space="preserve"> g/mol</t>
  </si>
  <si>
    <t>deg C</t>
  </si>
  <si>
    <t>atm</t>
  </si>
  <si>
    <t>L</t>
  </si>
  <si>
    <t>ppm</t>
  </si>
  <si>
    <t>%</t>
  </si>
  <si>
    <r>
      <t xml:space="preserve"> (C) measured CO concentration adjusted to standard conditions (0 deg C, 1 atm), mg/m</t>
    </r>
    <r>
      <rPr>
        <b/>
        <vertAlign val="superscript"/>
        <sz val="12"/>
        <rFont val="Calibri"/>
        <family val="2"/>
        <charset val="238"/>
      </rPr>
      <t>3</t>
    </r>
  </si>
  <si>
    <t>Concentration of accumulated CO in the hall headspace during 1 hour, estimated for the 'before' turning scenario</t>
  </si>
  <si>
    <r>
      <t>mg CO/m</t>
    </r>
    <r>
      <rPr>
        <vertAlign val="superscript"/>
        <sz val="12"/>
        <rFont val="Calibri"/>
        <family val="2"/>
        <charset val="238"/>
      </rPr>
      <t>2</t>
    </r>
    <r>
      <rPr>
        <sz val="12"/>
        <rFont val="Calibri"/>
        <family val="2"/>
        <charset val="238"/>
      </rPr>
      <t>/h</t>
    </r>
  </si>
</sst>
</file>

<file path=xl/styles.xml><?xml version="1.0" encoding="utf-8"?>
<styleSheet xmlns="http://schemas.openxmlformats.org/spreadsheetml/2006/main">
  <numFmts count="1">
    <numFmt numFmtId="164" formatCode="0.000"/>
  </numFmts>
  <fonts count="21">
    <font>
      <sz val="12"/>
      <color theme="1"/>
      <name val="Calibri"/>
      <scheme val="minor"/>
    </font>
    <font>
      <sz val="12"/>
      <color theme="1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vertAlign val="superscript"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</font>
    <font>
      <b/>
      <vertAlign val="superscript"/>
      <sz val="12"/>
      <name val="Calibri"/>
      <family val="2"/>
      <charset val="238"/>
    </font>
    <font>
      <b/>
      <sz val="12"/>
      <name val="Calibri"/>
      <family val="2"/>
      <charset val="238"/>
      <scheme val="minor"/>
    </font>
    <font>
      <vertAlign val="subscript"/>
      <sz val="12"/>
      <color theme="1"/>
      <name val="Calibri"/>
      <family val="2"/>
      <charset val="238"/>
      <scheme val="minor"/>
    </font>
    <font>
      <b/>
      <sz val="12"/>
      <name val="Calibri"/>
      <family val="2"/>
    </font>
    <font>
      <b/>
      <vertAlign val="superscript"/>
      <sz val="12"/>
      <name val="Calibri"/>
      <family val="2"/>
    </font>
    <font>
      <sz val="12"/>
      <name val="Calibri"/>
      <family val="2"/>
      <charset val="238"/>
    </font>
    <font>
      <vertAlign val="superscript"/>
      <sz val="12"/>
      <name val="Calibri"/>
      <family val="2"/>
      <charset val="238"/>
    </font>
    <font>
      <sz val="12"/>
      <name val="Calibri"/>
      <family val="2"/>
      <charset val="238"/>
      <scheme val="minor"/>
    </font>
    <font>
      <vertAlign val="superscript"/>
      <sz val="12"/>
      <name val="Calibri"/>
      <family val="2"/>
      <charset val="238"/>
      <scheme val="minor"/>
    </font>
    <font>
      <sz val="12"/>
      <name val="Calibri"/>
      <family val="2"/>
    </font>
    <font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93">
    <xf numFmtId="0" fontId="0" fillId="0" borderId="0" xfId="0" applyFont="1" applyAlignment="1"/>
    <xf numFmtId="0" fontId="1" fillId="0" borderId="0" xfId="0" applyFont="1"/>
    <xf numFmtId="0" fontId="1" fillId="0" borderId="1" xfId="0" applyFont="1" applyFill="1" applyBorder="1" applyAlignment="1"/>
    <xf numFmtId="0" fontId="2" fillId="0" borderId="0" xfId="0" applyFont="1" applyFill="1" applyAlignment="1"/>
    <xf numFmtId="0" fontId="1" fillId="2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Font="1" applyBorder="1" applyAlignment="1"/>
    <xf numFmtId="0" fontId="0" fillId="0" borderId="4" xfId="0" applyFont="1" applyBorder="1" applyAlignment="1"/>
    <xf numFmtId="0" fontId="0" fillId="0" borderId="1" xfId="0" applyFont="1" applyBorder="1" applyAlignment="1"/>
    <xf numFmtId="0" fontId="0" fillId="0" borderId="5" xfId="0" applyFont="1" applyBorder="1" applyAlignment="1"/>
    <xf numFmtId="0" fontId="0" fillId="0" borderId="7" xfId="0" applyFont="1" applyBorder="1" applyAlignment="1"/>
    <xf numFmtId="0" fontId="0" fillId="0" borderId="1" xfId="0" applyFont="1" applyFill="1" applyBorder="1" applyAlignment="1"/>
    <xf numFmtId="0" fontId="0" fillId="0" borderId="1" xfId="0" applyFont="1" applyFill="1" applyBorder="1" applyAlignment="1">
      <alignment horizontal="center" vertical="center"/>
    </xf>
    <xf numFmtId="0" fontId="0" fillId="3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/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2" fontId="0" fillId="0" borderId="1" xfId="0" applyNumberForma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2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/>
    <xf numFmtId="0" fontId="3" fillId="0" borderId="2" xfId="0" applyFont="1" applyBorder="1" applyAlignment="1">
      <alignment horizontal="center" vertical="center"/>
    </xf>
    <xf numFmtId="0" fontId="3" fillId="0" borderId="2" xfId="0" quotePrefix="1" applyFont="1" applyFill="1" applyBorder="1" applyAlignment="1">
      <alignment horizontal="center" vertical="center"/>
    </xf>
    <xf numFmtId="0" fontId="0" fillId="0" borderId="0" xfId="0" applyFont="1" applyAlignment="1">
      <alignment horizontal="center"/>
    </xf>
    <xf numFmtId="0" fontId="0" fillId="0" borderId="0" xfId="0" applyNumberFormat="1" applyFont="1" applyAlignment="1"/>
    <xf numFmtId="11" fontId="0" fillId="0" borderId="0" xfId="0" applyNumberFormat="1" applyFont="1" applyAlignment="1"/>
    <xf numFmtId="11" fontId="0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/>
    <xf numFmtId="2" fontId="0" fillId="0" borderId="1" xfId="0" applyNumberFormat="1" applyFont="1" applyFill="1" applyBorder="1" applyAlignment="1">
      <alignment horizontal="center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12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/>
    <xf numFmtId="2" fontId="0" fillId="0" borderId="2" xfId="0" applyNumberFormat="1" applyFont="1" applyFill="1" applyBorder="1" applyAlignment="1">
      <alignment horizontal="center" vertical="center"/>
    </xf>
    <xf numFmtId="2" fontId="8" fillId="0" borderId="13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49" fontId="9" fillId="0" borderId="14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/>
    </xf>
    <xf numFmtId="49" fontId="13" fillId="0" borderId="2" xfId="0" applyNumberFormat="1" applyFont="1" applyFill="1" applyBorder="1" applyAlignment="1">
      <alignment horizontal="center" vertical="center" wrapText="1"/>
    </xf>
    <xf numFmtId="0" fontId="17" fillId="0" borderId="3" xfId="0" applyFont="1" applyBorder="1" applyAlignment="1"/>
    <xf numFmtId="0" fontId="17" fillId="0" borderId="1" xfId="0" applyFont="1" applyBorder="1" applyAlignment="1"/>
    <xf numFmtId="0" fontId="17" fillId="0" borderId="9" xfId="0" applyFont="1" applyFill="1" applyBorder="1" applyAlignment="1"/>
    <xf numFmtId="0" fontId="17" fillId="0" borderId="1" xfId="0" applyFont="1" applyFill="1" applyBorder="1" applyAlignment="1"/>
    <xf numFmtId="49" fontId="15" fillId="0" borderId="1" xfId="0" applyNumberFormat="1" applyFont="1" applyFill="1" applyBorder="1" applyAlignment="1"/>
    <xf numFmtId="49" fontId="15" fillId="0" borderId="3" xfId="0" applyNumberFormat="1" applyFont="1" applyFill="1" applyBorder="1" applyAlignment="1"/>
    <xf numFmtId="49" fontId="15" fillId="0" borderId="6" xfId="0" applyNumberFormat="1" applyFont="1" applyBorder="1" applyAlignment="1"/>
    <xf numFmtId="0" fontId="19" fillId="0" borderId="2" xfId="0" applyNumberFormat="1" applyFont="1" applyFill="1" applyBorder="1" applyAlignment="1"/>
    <xf numFmtId="0" fontId="19" fillId="0" borderId="2" xfId="0" applyNumberFormat="1" applyFont="1" applyBorder="1" applyAlignment="1">
      <alignment horizontal="center" vertical="center"/>
    </xf>
    <xf numFmtId="0" fontId="19" fillId="0" borderId="2" xfId="0" applyNumberFormat="1" applyFont="1" applyFill="1" applyBorder="1" applyAlignment="1">
      <alignment horizontal="center" vertical="center"/>
    </xf>
    <xf numFmtId="2" fontId="0" fillId="4" borderId="2" xfId="0" applyNumberFormat="1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49" fontId="9" fillId="0" borderId="2" xfId="0" applyNumberFormat="1" applyFont="1" applyFill="1" applyBorder="1" applyAlignment="1">
      <alignment horizontal="center" vertical="center" wrapText="1"/>
    </xf>
    <xf numFmtId="2" fontId="20" fillId="4" borderId="2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/>
    </xf>
    <xf numFmtId="0" fontId="3" fillId="0" borderId="2" xfId="0" applyFont="1" applyBorder="1" applyAlignment="1">
      <alignment vertical="center" wrapText="1"/>
    </xf>
    <xf numFmtId="0" fontId="7" fillId="0" borderId="1" xfId="0" applyFont="1" applyBorder="1" applyAlignment="1">
      <alignment horizontal="center"/>
    </xf>
    <xf numFmtId="0" fontId="3" fillId="0" borderId="2" xfId="0" applyFont="1" applyFill="1" applyBorder="1" applyAlignment="1">
      <alignment vertical="center" wrapText="1"/>
    </xf>
    <xf numFmtId="49" fontId="19" fillId="0" borderId="2" xfId="0" applyNumberFormat="1" applyFont="1" applyFill="1" applyBorder="1" applyAlignment="1">
      <alignment vertical="center" wrapText="1"/>
    </xf>
    <xf numFmtId="0" fontId="19" fillId="0" borderId="2" xfId="0" applyFont="1" applyFill="1" applyBorder="1" applyAlignment="1">
      <alignment vertical="center" wrapText="1"/>
    </xf>
    <xf numFmtId="0" fontId="19" fillId="0" borderId="11" xfId="0" applyFont="1" applyFill="1" applyBorder="1" applyAlignment="1"/>
    <xf numFmtId="0" fontId="19" fillId="0" borderId="13" xfId="0" applyFont="1" applyFill="1" applyBorder="1" applyAlignment="1"/>
    <xf numFmtId="0" fontId="19" fillId="0" borderId="11" xfId="0" applyNumberFormat="1" applyFont="1" applyFill="1" applyBorder="1" applyAlignment="1"/>
    <xf numFmtId="0" fontId="19" fillId="0" borderId="13" xfId="0" applyNumberFormat="1" applyFont="1" applyFill="1" applyBorder="1" applyAlignment="1"/>
    <xf numFmtId="164" fontId="17" fillId="0" borderId="1" xfId="0" applyNumberFormat="1" applyFont="1" applyBorder="1" applyAlignment="1">
      <alignment horizontal="center"/>
    </xf>
    <xf numFmtId="49" fontId="15" fillId="0" borderId="1" xfId="0" applyNumberFormat="1" applyFont="1" applyBorder="1" applyAlignment="1"/>
    <xf numFmtId="0" fontId="11" fillId="0" borderId="9" xfId="0" applyFont="1" applyFill="1" applyBorder="1" applyAlignment="1">
      <alignment horizontal="center" vertical="center"/>
    </xf>
    <xf numFmtId="2" fontId="1" fillId="0" borderId="10" xfId="0" applyNumberFormat="1" applyFont="1" applyBorder="1" applyAlignment="1">
      <alignment horizontal="center" vertical="center"/>
    </xf>
    <xf numFmtId="2" fontId="1" fillId="0" borderId="6" xfId="0" applyNumberFormat="1" applyFont="1" applyBorder="1" applyAlignment="1">
      <alignment horizontal="center" vertical="center"/>
    </xf>
    <xf numFmtId="11" fontId="0" fillId="0" borderId="6" xfId="0" applyNumberFormat="1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0" borderId="6" xfId="0" applyFont="1" applyFill="1" applyBorder="1" applyAlignme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23" Type="http://customschemas.google.com/relationships/workbookmetadata" Target="metadata"/><Relationship Id="rId28" Type="http://schemas.microsoft.com/office/2017/10/relationships/person" Target="persons/perso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27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395"/>
                  <c:y val="9.6754049897910151E-3"/>
                </c:manualLayout>
              </c:layout>
              <c:numFmt formatCode="General" sourceLinked="0"/>
            </c:trendlineLbl>
          </c:trendline>
          <c:xVal>
            <c:numRef>
              <c:f>'D1'!$A$7:$A$67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'D1'!$C$7:$C$67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1.1646757679180888</c:v>
                </c:pt>
                <c:pt idx="36">
                  <c:v>1.1646757679180888</c:v>
                </c:pt>
                <c:pt idx="37">
                  <c:v>1.1646757679180888</c:v>
                </c:pt>
                <c:pt idx="38">
                  <c:v>1.1646757679180888</c:v>
                </c:pt>
                <c:pt idx="39">
                  <c:v>1.1646757679180888</c:v>
                </c:pt>
                <c:pt idx="40">
                  <c:v>2.3293515358361776</c:v>
                </c:pt>
                <c:pt idx="41">
                  <c:v>2.3293515358361776</c:v>
                </c:pt>
                <c:pt idx="42">
                  <c:v>2.3293515358361776</c:v>
                </c:pt>
                <c:pt idx="43">
                  <c:v>2.3293515358361776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4218880"/>
        <c:axId val="134220800"/>
      </c:scatterChart>
      <c:valAx>
        <c:axId val="134218880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4220800"/>
        <c:crosses val="autoZero"/>
        <c:crossBetween val="midCat"/>
      </c:valAx>
      <c:valAx>
        <c:axId val="134220800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42188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311" l="0.70000000000000062" r="0.70000000000000062" t="0.750000000000003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448"/>
                  <c:y val="9.6754049897910671E-3"/>
                </c:manualLayout>
              </c:layout>
              <c:numFmt formatCode="General" sourceLinked="0"/>
            </c:trendlineLbl>
          </c:trendline>
          <c:xVal>
            <c:numRef>
              <c:f>'D2'!$A$7:$A$67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'D2'!$C$7:$C$67</c:f>
              <c:numCache>
                <c:formatCode>0.00</c:formatCode>
                <c:ptCount val="61"/>
                <c:pt idx="0">
                  <c:v>0</c:v>
                </c:pt>
                <c:pt idx="1">
                  <c:v>4.6587030716723552</c:v>
                </c:pt>
                <c:pt idx="2">
                  <c:v>5.8233788395904433</c:v>
                </c:pt>
                <c:pt idx="3">
                  <c:v>5.8233788395904433</c:v>
                </c:pt>
                <c:pt idx="4">
                  <c:v>5.8233788395904433</c:v>
                </c:pt>
                <c:pt idx="5">
                  <c:v>5.8233788395904433</c:v>
                </c:pt>
                <c:pt idx="6">
                  <c:v>6.9880546075085324</c:v>
                </c:pt>
                <c:pt idx="7">
                  <c:v>6.9880546075085324</c:v>
                </c:pt>
                <c:pt idx="8">
                  <c:v>6.9880546075085324</c:v>
                </c:pt>
                <c:pt idx="9">
                  <c:v>8.1527303754266214</c:v>
                </c:pt>
                <c:pt idx="10">
                  <c:v>8.1527303754266214</c:v>
                </c:pt>
                <c:pt idx="11">
                  <c:v>8.1527303754266214</c:v>
                </c:pt>
                <c:pt idx="12">
                  <c:v>9.3174061433447104</c:v>
                </c:pt>
                <c:pt idx="13">
                  <c:v>9.3174061433447104</c:v>
                </c:pt>
                <c:pt idx="14">
                  <c:v>9.3174061433447104</c:v>
                </c:pt>
                <c:pt idx="15">
                  <c:v>10.482081911262798</c:v>
                </c:pt>
                <c:pt idx="16">
                  <c:v>10.482081911262798</c:v>
                </c:pt>
                <c:pt idx="17">
                  <c:v>10.482081911262798</c:v>
                </c:pt>
                <c:pt idx="18">
                  <c:v>11.646757679180887</c:v>
                </c:pt>
                <c:pt idx="19">
                  <c:v>11.646757679180887</c:v>
                </c:pt>
                <c:pt idx="20">
                  <c:v>11.646757679180887</c:v>
                </c:pt>
                <c:pt idx="21">
                  <c:v>12.811433447098976</c:v>
                </c:pt>
                <c:pt idx="22">
                  <c:v>12.811433447098976</c:v>
                </c:pt>
                <c:pt idx="23">
                  <c:v>12.811433447098976</c:v>
                </c:pt>
                <c:pt idx="24">
                  <c:v>12.811433447098976</c:v>
                </c:pt>
                <c:pt idx="25">
                  <c:v>13.976109215017065</c:v>
                </c:pt>
                <c:pt idx="26">
                  <c:v>13.976109215017065</c:v>
                </c:pt>
                <c:pt idx="27">
                  <c:v>13.976109215017065</c:v>
                </c:pt>
                <c:pt idx="28">
                  <c:v>15.140784982935154</c:v>
                </c:pt>
                <c:pt idx="29">
                  <c:v>15.140784982935154</c:v>
                </c:pt>
                <c:pt idx="30">
                  <c:v>15.140784982935154</c:v>
                </c:pt>
                <c:pt idx="31">
                  <c:v>15.140784982935154</c:v>
                </c:pt>
                <c:pt idx="32">
                  <c:v>16.305460750853243</c:v>
                </c:pt>
                <c:pt idx="33">
                  <c:v>16.305460750853243</c:v>
                </c:pt>
                <c:pt idx="34">
                  <c:v>16.305460750853243</c:v>
                </c:pt>
                <c:pt idx="35">
                  <c:v>17.47013651877133</c:v>
                </c:pt>
                <c:pt idx="36">
                  <c:v>17.47013651877133</c:v>
                </c:pt>
                <c:pt idx="37">
                  <c:v>17.47013651877133</c:v>
                </c:pt>
                <c:pt idx="38">
                  <c:v>17.47013651877133</c:v>
                </c:pt>
                <c:pt idx="39">
                  <c:v>17.47013651877133</c:v>
                </c:pt>
                <c:pt idx="40">
                  <c:v>18.634812286689421</c:v>
                </c:pt>
                <c:pt idx="41">
                  <c:v>18.634812286689421</c:v>
                </c:pt>
                <c:pt idx="42">
                  <c:v>18.634812286689421</c:v>
                </c:pt>
                <c:pt idx="43">
                  <c:v>19.799488054607508</c:v>
                </c:pt>
                <c:pt idx="44">
                  <c:v>19.799488054607508</c:v>
                </c:pt>
                <c:pt idx="45">
                  <c:v>19.799488054607508</c:v>
                </c:pt>
                <c:pt idx="46">
                  <c:v>20.964163822525595</c:v>
                </c:pt>
                <c:pt idx="47">
                  <c:v>20.964163822525595</c:v>
                </c:pt>
                <c:pt idx="48">
                  <c:v>20.964163822525595</c:v>
                </c:pt>
                <c:pt idx="49">
                  <c:v>22.128839590443686</c:v>
                </c:pt>
                <c:pt idx="50">
                  <c:v>22.128839590443686</c:v>
                </c:pt>
                <c:pt idx="51">
                  <c:v>22.128839590443686</c:v>
                </c:pt>
                <c:pt idx="52">
                  <c:v>23.293515358361773</c:v>
                </c:pt>
                <c:pt idx="53">
                  <c:v>23.293515358361773</c:v>
                </c:pt>
                <c:pt idx="54">
                  <c:v>23.293515358361773</c:v>
                </c:pt>
                <c:pt idx="55">
                  <c:v>23.293515358361773</c:v>
                </c:pt>
                <c:pt idx="56">
                  <c:v>24.458191126279864</c:v>
                </c:pt>
                <c:pt idx="57">
                  <c:v>24.458191126279864</c:v>
                </c:pt>
                <c:pt idx="58">
                  <c:v>24.458191126279864</c:v>
                </c:pt>
                <c:pt idx="59">
                  <c:v>24.458191126279864</c:v>
                </c:pt>
                <c:pt idx="60">
                  <c:v>24.458191126279864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8224768"/>
        <c:axId val="138226688"/>
      </c:scatterChart>
      <c:valAx>
        <c:axId val="138224768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8226688"/>
        <c:crosses val="autoZero"/>
        <c:crossBetween val="midCat"/>
      </c:valAx>
      <c:valAx>
        <c:axId val="138226688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82247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488" l="0.70000000000000062" r="0.70000000000000062" t="0.7500000000000048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443"/>
                  <c:y val="9.6754049897910584E-3"/>
                </c:manualLayout>
              </c:layout>
              <c:numFmt formatCode="General" sourceLinked="0"/>
            </c:trendlineLbl>
          </c:trendline>
          <c:xVal>
            <c:numRef>
              <c:f>'D3'!$A$7:$A$67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'D3'!$C$7:$C$67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1.1646757679180888</c:v>
                </c:pt>
                <c:pt idx="29">
                  <c:v>1.1646757679180888</c:v>
                </c:pt>
                <c:pt idx="30">
                  <c:v>1.1646757679180888</c:v>
                </c:pt>
                <c:pt idx="31">
                  <c:v>1.1646757679180888</c:v>
                </c:pt>
                <c:pt idx="32">
                  <c:v>1.1646757679180888</c:v>
                </c:pt>
                <c:pt idx="33">
                  <c:v>1.1646757679180888</c:v>
                </c:pt>
                <c:pt idx="34">
                  <c:v>1.1646757679180888</c:v>
                </c:pt>
                <c:pt idx="35">
                  <c:v>1.1646757679180888</c:v>
                </c:pt>
                <c:pt idx="36">
                  <c:v>1.1646757679180888</c:v>
                </c:pt>
                <c:pt idx="37">
                  <c:v>1.1646757679180888</c:v>
                </c:pt>
                <c:pt idx="38">
                  <c:v>1.1646757679180888</c:v>
                </c:pt>
                <c:pt idx="39">
                  <c:v>1.1646757679180888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1.1646757679180888</c:v>
                </c:pt>
                <c:pt idx="44">
                  <c:v>1.1646757679180888</c:v>
                </c:pt>
                <c:pt idx="45">
                  <c:v>1.1646757679180888</c:v>
                </c:pt>
                <c:pt idx="46">
                  <c:v>1.1646757679180888</c:v>
                </c:pt>
                <c:pt idx="47">
                  <c:v>1.1646757679180888</c:v>
                </c:pt>
                <c:pt idx="48">
                  <c:v>1.1646757679180888</c:v>
                </c:pt>
                <c:pt idx="49">
                  <c:v>1.1646757679180888</c:v>
                </c:pt>
                <c:pt idx="50">
                  <c:v>1.1646757679180888</c:v>
                </c:pt>
                <c:pt idx="51">
                  <c:v>1.1646757679180888</c:v>
                </c:pt>
                <c:pt idx="52">
                  <c:v>1.1646757679180888</c:v>
                </c:pt>
                <c:pt idx="53">
                  <c:v>1.1646757679180888</c:v>
                </c:pt>
                <c:pt idx="54">
                  <c:v>1.1646757679180888</c:v>
                </c:pt>
                <c:pt idx="55">
                  <c:v>1.1646757679180888</c:v>
                </c:pt>
                <c:pt idx="56">
                  <c:v>1.1646757679180888</c:v>
                </c:pt>
                <c:pt idx="57">
                  <c:v>1.1646757679180888</c:v>
                </c:pt>
                <c:pt idx="58">
                  <c:v>1.1646757679180888</c:v>
                </c:pt>
                <c:pt idx="59">
                  <c:v>1.1646757679180888</c:v>
                </c:pt>
                <c:pt idx="60">
                  <c:v>1.1646757679180888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8343552"/>
        <c:axId val="138345472"/>
      </c:scatterChart>
      <c:valAx>
        <c:axId val="138343552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8345472"/>
        <c:crosses val="autoZero"/>
        <c:crossBetween val="midCat"/>
      </c:valAx>
      <c:valAx>
        <c:axId val="138345472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83435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466" l="0.70000000000000062" r="0.70000000000000062" t="0.75000000000000466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8938737362296787"/>
                  <c:y val="6.0811912922024113E-2"/>
                </c:manualLayout>
              </c:layout>
              <c:numFmt formatCode="General" sourceLinked="0"/>
            </c:trendlineLbl>
          </c:trendline>
          <c:xVal>
            <c:numRef>
              <c:f>'D4'!$A$7:$A$67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'D4'!$C$7:$C$67</c:f>
              <c:numCache>
                <c:formatCode>0.00</c:formatCode>
                <c:ptCount val="61"/>
                <c:pt idx="0">
                  <c:v>0</c:v>
                </c:pt>
                <c:pt idx="1">
                  <c:v>1.1646757679180888</c:v>
                </c:pt>
                <c:pt idx="2">
                  <c:v>1.1646757679180888</c:v>
                </c:pt>
                <c:pt idx="3">
                  <c:v>1.1646757679180888</c:v>
                </c:pt>
                <c:pt idx="4">
                  <c:v>1.1646757679180888</c:v>
                </c:pt>
                <c:pt idx="5">
                  <c:v>1.1646757679180888</c:v>
                </c:pt>
                <c:pt idx="6">
                  <c:v>1.1646757679180888</c:v>
                </c:pt>
                <c:pt idx="7">
                  <c:v>1.1646757679180888</c:v>
                </c:pt>
                <c:pt idx="8">
                  <c:v>1.1646757679180888</c:v>
                </c:pt>
                <c:pt idx="9">
                  <c:v>1.1646757679180888</c:v>
                </c:pt>
                <c:pt idx="10">
                  <c:v>2.3293515358361776</c:v>
                </c:pt>
                <c:pt idx="11">
                  <c:v>2.3293515358361776</c:v>
                </c:pt>
                <c:pt idx="12">
                  <c:v>2.3293515358361776</c:v>
                </c:pt>
                <c:pt idx="13">
                  <c:v>2.3293515358361776</c:v>
                </c:pt>
                <c:pt idx="14">
                  <c:v>2.3293515358361776</c:v>
                </c:pt>
                <c:pt idx="15">
                  <c:v>2.3293515358361776</c:v>
                </c:pt>
                <c:pt idx="16">
                  <c:v>3.4940273037542662</c:v>
                </c:pt>
                <c:pt idx="17">
                  <c:v>3.4940273037542662</c:v>
                </c:pt>
                <c:pt idx="18">
                  <c:v>3.4940273037542662</c:v>
                </c:pt>
                <c:pt idx="19">
                  <c:v>3.4940273037542662</c:v>
                </c:pt>
                <c:pt idx="20">
                  <c:v>3.4940273037542662</c:v>
                </c:pt>
                <c:pt idx="21">
                  <c:v>3.4940273037542662</c:v>
                </c:pt>
                <c:pt idx="22">
                  <c:v>3.4940273037542662</c:v>
                </c:pt>
                <c:pt idx="23">
                  <c:v>3.4940273037542662</c:v>
                </c:pt>
                <c:pt idx="24">
                  <c:v>3.4940273037542662</c:v>
                </c:pt>
                <c:pt idx="25">
                  <c:v>3.4940273037542662</c:v>
                </c:pt>
                <c:pt idx="26">
                  <c:v>3.4940273037542662</c:v>
                </c:pt>
                <c:pt idx="27">
                  <c:v>3.4940273037542662</c:v>
                </c:pt>
                <c:pt idx="28">
                  <c:v>3.4940273037542662</c:v>
                </c:pt>
                <c:pt idx="29">
                  <c:v>3.4940273037542662</c:v>
                </c:pt>
                <c:pt idx="30">
                  <c:v>3.4940273037542662</c:v>
                </c:pt>
                <c:pt idx="31">
                  <c:v>3.4940273037542662</c:v>
                </c:pt>
                <c:pt idx="32">
                  <c:v>3.4940273037542662</c:v>
                </c:pt>
                <c:pt idx="33">
                  <c:v>3.4940273037542662</c:v>
                </c:pt>
                <c:pt idx="34">
                  <c:v>4.6587030716723552</c:v>
                </c:pt>
                <c:pt idx="35">
                  <c:v>4.6587030716723552</c:v>
                </c:pt>
                <c:pt idx="36">
                  <c:v>4.6587030716723552</c:v>
                </c:pt>
                <c:pt idx="37">
                  <c:v>4.6587030716723552</c:v>
                </c:pt>
                <c:pt idx="38">
                  <c:v>4.6587030716723552</c:v>
                </c:pt>
                <c:pt idx="39">
                  <c:v>4.6587030716723552</c:v>
                </c:pt>
                <c:pt idx="40">
                  <c:v>4.6587030716723552</c:v>
                </c:pt>
                <c:pt idx="41">
                  <c:v>4.6587030716723552</c:v>
                </c:pt>
                <c:pt idx="42">
                  <c:v>4.6587030716723552</c:v>
                </c:pt>
                <c:pt idx="43">
                  <c:v>4.6587030716723552</c:v>
                </c:pt>
                <c:pt idx="44">
                  <c:v>5.8233788395904433</c:v>
                </c:pt>
                <c:pt idx="45">
                  <c:v>5.8233788395904433</c:v>
                </c:pt>
                <c:pt idx="46">
                  <c:v>5.8233788395904433</c:v>
                </c:pt>
                <c:pt idx="47">
                  <c:v>5.8233788395904433</c:v>
                </c:pt>
                <c:pt idx="48">
                  <c:v>5.8233788395904433</c:v>
                </c:pt>
                <c:pt idx="49">
                  <c:v>5.8233788395904433</c:v>
                </c:pt>
                <c:pt idx="50">
                  <c:v>6.9880546075085324</c:v>
                </c:pt>
                <c:pt idx="51">
                  <c:v>6.9880546075085324</c:v>
                </c:pt>
                <c:pt idx="52">
                  <c:v>6.9880546075085324</c:v>
                </c:pt>
                <c:pt idx="53">
                  <c:v>6.9880546075085324</c:v>
                </c:pt>
                <c:pt idx="54">
                  <c:v>6.9880546075085324</c:v>
                </c:pt>
                <c:pt idx="55">
                  <c:v>6.9880546075085324</c:v>
                </c:pt>
                <c:pt idx="56">
                  <c:v>6.9880546075085324</c:v>
                </c:pt>
                <c:pt idx="57">
                  <c:v>6.9880546075085324</c:v>
                </c:pt>
                <c:pt idx="58">
                  <c:v>6.9880546075085324</c:v>
                </c:pt>
                <c:pt idx="59">
                  <c:v>6.9880546075085324</c:v>
                </c:pt>
                <c:pt idx="60">
                  <c:v>6.9880546075085324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8413184"/>
        <c:axId val="138415104"/>
      </c:scatterChart>
      <c:valAx>
        <c:axId val="138413184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8415104"/>
        <c:crosses val="autoZero"/>
        <c:crossBetween val="midCat"/>
      </c:valAx>
      <c:valAx>
        <c:axId val="138415104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84131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444" l="0.70000000000000062" r="0.70000000000000062" t="0.75000000000000444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7721673281064779"/>
                  <c:y val="-8.098183200429139E-2"/>
                </c:manualLayout>
              </c:layout>
              <c:numFmt formatCode="#,##0.00000" sourceLinked="0"/>
            </c:trendlineLbl>
          </c:trendline>
          <c:xVal>
            <c:numRef>
              <c:f>'D5'!$A$7:$A$67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'D5'!$C$7:$C$67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1.1646757679180888</c:v>
                </c:pt>
                <c:pt idx="9">
                  <c:v>1.1646757679180888</c:v>
                </c:pt>
                <c:pt idx="10">
                  <c:v>1.1646757679180888</c:v>
                </c:pt>
                <c:pt idx="11">
                  <c:v>1.1646757679180888</c:v>
                </c:pt>
                <c:pt idx="12">
                  <c:v>1.1646757679180888</c:v>
                </c:pt>
                <c:pt idx="13">
                  <c:v>1.1646757679180888</c:v>
                </c:pt>
                <c:pt idx="14">
                  <c:v>1.1646757679180888</c:v>
                </c:pt>
                <c:pt idx="15">
                  <c:v>1.1646757679180888</c:v>
                </c:pt>
                <c:pt idx="16">
                  <c:v>1.1646757679180888</c:v>
                </c:pt>
                <c:pt idx="17">
                  <c:v>2.3293515358361776</c:v>
                </c:pt>
                <c:pt idx="18">
                  <c:v>2.3293515358361776</c:v>
                </c:pt>
                <c:pt idx="19">
                  <c:v>2.3293515358361776</c:v>
                </c:pt>
                <c:pt idx="20">
                  <c:v>2.3293515358361776</c:v>
                </c:pt>
                <c:pt idx="21">
                  <c:v>2.3293515358361776</c:v>
                </c:pt>
                <c:pt idx="22">
                  <c:v>2.3293515358361776</c:v>
                </c:pt>
                <c:pt idx="23">
                  <c:v>2.3293515358361776</c:v>
                </c:pt>
                <c:pt idx="24">
                  <c:v>2.3293515358361776</c:v>
                </c:pt>
                <c:pt idx="25">
                  <c:v>2.3293515358361776</c:v>
                </c:pt>
                <c:pt idx="26">
                  <c:v>2.3293515358361776</c:v>
                </c:pt>
                <c:pt idx="27">
                  <c:v>2.3293515358361776</c:v>
                </c:pt>
                <c:pt idx="28">
                  <c:v>2.3293515358361776</c:v>
                </c:pt>
                <c:pt idx="29">
                  <c:v>2.3293515358361776</c:v>
                </c:pt>
                <c:pt idx="30">
                  <c:v>2.3293515358361776</c:v>
                </c:pt>
                <c:pt idx="31">
                  <c:v>2.3293515358361776</c:v>
                </c:pt>
                <c:pt idx="32">
                  <c:v>2.3293515358361776</c:v>
                </c:pt>
                <c:pt idx="33">
                  <c:v>2.3293515358361776</c:v>
                </c:pt>
                <c:pt idx="34">
                  <c:v>3.4940273037542662</c:v>
                </c:pt>
                <c:pt idx="35">
                  <c:v>3.4940273037542662</c:v>
                </c:pt>
                <c:pt idx="36">
                  <c:v>3.4940273037542662</c:v>
                </c:pt>
                <c:pt idx="37">
                  <c:v>3.4940273037542662</c:v>
                </c:pt>
                <c:pt idx="38">
                  <c:v>3.4940273037542662</c:v>
                </c:pt>
                <c:pt idx="39">
                  <c:v>3.4940273037542662</c:v>
                </c:pt>
                <c:pt idx="40">
                  <c:v>3.4940273037542662</c:v>
                </c:pt>
                <c:pt idx="41">
                  <c:v>3.4940273037542662</c:v>
                </c:pt>
                <c:pt idx="42">
                  <c:v>3.4940273037542662</c:v>
                </c:pt>
                <c:pt idx="43">
                  <c:v>3.4940273037542662</c:v>
                </c:pt>
                <c:pt idx="44">
                  <c:v>3.4940273037542662</c:v>
                </c:pt>
                <c:pt idx="45">
                  <c:v>3.4940273037542662</c:v>
                </c:pt>
                <c:pt idx="46">
                  <c:v>4.6587030716723552</c:v>
                </c:pt>
                <c:pt idx="47">
                  <c:v>4.6587030716723552</c:v>
                </c:pt>
                <c:pt idx="48">
                  <c:v>4.6587030716723552</c:v>
                </c:pt>
                <c:pt idx="49">
                  <c:v>4.6587030716723552</c:v>
                </c:pt>
                <c:pt idx="50">
                  <c:v>4.6587030716723552</c:v>
                </c:pt>
                <c:pt idx="51">
                  <c:v>4.6587030716723552</c:v>
                </c:pt>
                <c:pt idx="52">
                  <c:v>4.6587030716723552</c:v>
                </c:pt>
                <c:pt idx="53">
                  <c:v>4.6587030716723552</c:v>
                </c:pt>
                <c:pt idx="54">
                  <c:v>4.6587030716723552</c:v>
                </c:pt>
                <c:pt idx="55">
                  <c:v>4.6587030716723552</c:v>
                </c:pt>
                <c:pt idx="56">
                  <c:v>4.6587030716723552</c:v>
                </c:pt>
                <c:pt idx="57">
                  <c:v>4.6587030716723552</c:v>
                </c:pt>
                <c:pt idx="58">
                  <c:v>4.6587030716723552</c:v>
                </c:pt>
                <c:pt idx="59">
                  <c:v>4.6587030716723552</c:v>
                </c:pt>
                <c:pt idx="60">
                  <c:v>4.6587030716723552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8507008"/>
        <c:axId val="138508928"/>
      </c:scatterChart>
      <c:valAx>
        <c:axId val="138507008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8508928"/>
        <c:crosses val="autoZero"/>
        <c:crossBetween val="midCat"/>
      </c:valAx>
      <c:valAx>
        <c:axId val="138508928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85070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422" l="0.70000000000000062" r="0.70000000000000062" t="0.75000000000000422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27677470892318912"/>
                  <c:y val="2.9642188211889551E-2"/>
                </c:manualLayout>
              </c:layout>
              <c:numFmt formatCode="General" sourceLinked="0"/>
            </c:trendlineLbl>
          </c:trendline>
          <c:xVal>
            <c:numRef>
              <c:f>'D6'!$A$7:$A$67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'D6'!$C$7:$C$67</c:f>
              <c:numCache>
                <c:formatCode>0.00</c:formatCode>
                <c:ptCount val="61"/>
                <c:pt idx="0">
                  <c:v>0</c:v>
                </c:pt>
                <c:pt idx="1">
                  <c:v>1.1646757679180888</c:v>
                </c:pt>
                <c:pt idx="2">
                  <c:v>1.1646757679180888</c:v>
                </c:pt>
                <c:pt idx="3">
                  <c:v>1.1646757679180888</c:v>
                </c:pt>
                <c:pt idx="4">
                  <c:v>1.1646757679180888</c:v>
                </c:pt>
                <c:pt idx="5">
                  <c:v>1.1646757679180888</c:v>
                </c:pt>
                <c:pt idx="6">
                  <c:v>1.1646757679180888</c:v>
                </c:pt>
                <c:pt idx="7">
                  <c:v>1.1646757679180888</c:v>
                </c:pt>
                <c:pt idx="8">
                  <c:v>2.3293515358361776</c:v>
                </c:pt>
                <c:pt idx="9">
                  <c:v>2.3293515358361776</c:v>
                </c:pt>
                <c:pt idx="10">
                  <c:v>2.3293515358361776</c:v>
                </c:pt>
                <c:pt idx="11">
                  <c:v>2.3293515358361776</c:v>
                </c:pt>
                <c:pt idx="12">
                  <c:v>2.3293515358361776</c:v>
                </c:pt>
                <c:pt idx="13">
                  <c:v>2.3293515358361776</c:v>
                </c:pt>
                <c:pt idx="14">
                  <c:v>2.3293515358361776</c:v>
                </c:pt>
                <c:pt idx="15">
                  <c:v>2.3293515358361776</c:v>
                </c:pt>
                <c:pt idx="16">
                  <c:v>2.3293515358361776</c:v>
                </c:pt>
                <c:pt idx="17">
                  <c:v>2.3293515358361776</c:v>
                </c:pt>
                <c:pt idx="18">
                  <c:v>2.3293515358361776</c:v>
                </c:pt>
                <c:pt idx="19">
                  <c:v>2.3293515358361776</c:v>
                </c:pt>
                <c:pt idx="20">
                  <c:v>2.3293515358361776</c:v>
                </c:pt>
                <c:pt idx="21">
                  <c:v>2.3293515358361776</c:v>
                </c:pt>
                <c:pt idx="22">
                  <c:v>2.3293515358361776</c:v>
                </c:pt>
                <c:pt idx="23">
                  <c:v>3.4940273037542662</c:v>
                </c:pt>
                <c:pt idx="24">
                  <c:v>3.4940273037542662</c:v>
                </c:pt>
                <c:pt idx="25">
                  <c:v>3.4940273037542662</c:v>
                </c:pt>
                <c:pt idx="26">
                  <c:v>3.4940273037542662</c:v>
                </c:pt>
                <c:pt idx="27">
                  <c:v>3.4940273037542662</c:v>
                </c:pt>
                <c:pt idx="28">
                  <c:v>3.4940273037542662</c:v>
                </c:pt>
                <c:pt idx="29">
                  <c:v>3.4940273037542662</c:v>
                </c:pt>
                <c:pt idx="30">
                  <c:v>3.4940273037542662</c:v>
                </c:pt>
                <c:pt idx="31">
                  <c:v>3.4940273037542662</c:v>
                </c:pt>
                <c:pt idx="32">
                  <c:v>3.4940273037542662</c:v>
                </c:pt>
                <c:pt idx="33">
                  <c:v>3.4940273037542662</c:v>
                </c:pt>
                <c:pt idx="34">
                  <c:v>3.4940273037542662</c:v>
                </c:pt>
                <c:pt idx="35">
                  <c:v>3.4940273037542662</c:v>
                </c:pt>
                <c:pt idx="36">
                  <c:v>3.4940273037542662</c:v>
                </c:pt>
                <c:pt idx="37">
                  <c:v>3.4940273037542662</c:v>
                </c:pt>
                <c:pt idx="38">
                  <c:v>4.6587030716723552</c:v>
                </c:pt>
                <c:pt idx="39">
                  <c:v>4.6587030716723552</c:v>
                </c:pt>
                <c:pt idx="40">
                  <c:v>4.6587030716723552</c:v>
                </c:pt>
                <c:pt idx="41">
                  <c:v>4.6587030716723552</c:v>
                </c:pt>
                <c:pt idx="42">
                  <c:v>4.6587030716723552</c:v>
                </c:pt>
                <c:pt idx="43">
                  <c:v>4.6587030716723552</c:v>
                </c:pt>
                <c:pt idx="44">
                  <c:v>4.6587030716723552</c:v>
                </c:pt>
                <c:pt idx="45">
                  <c:v>6.9880546075085324</c:v>
                </c:pt>
                <c:pt idx="46">
                  <c:v>6.9880546075085324</c:v>
                </c:pt>
                <c:pt idx="47">
                  <c:v>6.9880546075085324</c:v>
                </c:pt>
                <c:pt idx="48">
                  <c:v>5.8233788395904433</c:v>
                </c:pt>
                <c:pt idx="49">
                  <c:v>5.8233788395904433</c:v>
                </c:pt>
                <c:pt idx="50">
                  <c:v>5.8233788395904433</c:v>
                </c:pt>
                <c:pt idx="51">
                  <c:v>5.8233788395904433</c:v>
                </c:pt>
                <c:pt idx="52">
                  <c:v>5.8233788395904433</c:v>
                </c:pt>
                <c:pt idx="53">
                  <c:v>5.8233788395904433</c:v>
                </c:pt>
                <c:pt idx="54">
                  <c:v>5.8233788395904433</c:v>
                </c:pt>
                <c:pt idx="55">
                  <c:v>5.8233788395904433</c:v>
                </c:pt>
                <c:pt idx="56">
                  <c:v>5.8233788395904433</c:v>
                </c:pt>
                <c:pt idx="57">
                  <c:v>5.8233788395904433</c:v>
                </c:pt>
                <c:pt idx="58">
                  <c:v>5.8233788395904433</c:v>
                </c:pt>
                <c:pt idx="59">
                  <c:v>5.8233788395904433</c:v>
                </c:pt>
                <c:pt idx="60">
                  <c:v>5.8233788395904433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8715904"/>
        <c:axId val="138717824"/>
      </c:scatterChart>
      <c:valAx>
        <c:axId val="138715904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8717824"/>
        <c:crosses val="autoZero"/>
        <c:crossBetween val="midCat"/>
      </c:valAx>
      <c:valAx>
        <c:axId val="138717824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87159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4" l="0.70000000000000062" r="0.70000000000000062" t="0.750000000000004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412"/>
                  <c:y val="9.6754049897910289E-3"/>
                </c:manualLayout>
              </c:layout>
              <c:numFmt formatCode="General" sourceLinked="0"/>
            </c:trendlineLbl>
          </c:trendline>
          <c:xVal>
            <c:numRef>
              <c:f>'D7'!$A$7:$A$67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'D7'!$C$7:$C$67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1.1646757679180888</c:v>
                </c:pt>
                <c:pt idx="11">
                  <c:v>1.1646757679180888</c:v>
                </c:pt>
                <c:pt idx="12">
                  <c:v>1.1646757679180888</c:v>
                </c:pt>
                <c:pt idx="13">
                  <c:v>1.1646757679180888</c:v>
                </c:pt>
                <c:pt idx="14">
                  <c:v>1.1646757679180888</c:v>
                </c:pt>
                <c:pt idx="15">
                  <c:v>2.3293515358361776</c:v>
                </c:pt>
                <c:pt idx="16">
                  <c:v>2.3293515358361776</c:v>
                </c:pt>
                <c:pt idx="17">
                  <c:v>2.3293515358361776</c:v>
                </c:pt>
                <c:pt idx="18">
                  <c:v>2.3293515358361776</c:v>
                </c:pt>
                <c:pt idx="19">
                  <c:v>2.3293515358361776</c:v>
                </c:pt>
                <c:pt idx="20">
                  <c:v>3.4940273037542662</c:v>
                </c:pt>
                <c:pt idx="21">
                  <c:v>3.4940273037542662</c:v>
                </c:pt>
                <c:pt idx="22">
                  <c:v>3.4940273037542662</c:v>
                </c:pt>
                <c:pt idx="23">
                  <c:v>3.4940273037542662</c:v>
                </c:pt>
                <c:pt idx="24">
                  <c:v>3.4940273037542662</c:v>
                </c:pt>
                <c:pt idx="25">
                  <c:v>3.4940273037542662</c:v>
                </c:pt>
                <c:pt idx="26">
                  <c:v>4.6587030716723552</c:v>
                </c:pt>
                <c:pt idx="27">
                  <c:v>4.6587030716723552</c:v>
                </c:pt>
                <c:pt idx="28">
                  <c:v>4.6587030716723552</c:v>
                </c:pt>
                <c:pt idx="29">
                  <c:v>5.8233788395904433</c:v>
                </c:pt>
                <c:pt idx="30">
                  <c:v>5.8233788395904433</c:v>
                </c:pt>
                <c:pt idx="31">
                  <c:v>5.8233788395904433</c:v>
                </c:pt>
                <c:pt idx="32">
                  <c:v>6.9880546075085324</c:v>
                </c:pt>
                <c:pt idx="33">
                  <c:v>6.9880546075085324</c:v>
                </c:pt>
                <c:pt idx="34">
                  <c:v>6.9880546075085324</c:v>
                </c:pt>
                <c:pt idx="35">
                  <c:v>8.1527303754266214</c:v>
                </c:pt>
                <c:pt idx="36">
                  <c:v>8.1527303754266214</c:v>
                </c:pt>
                <c:pt idx="37">
                  <c:v>8.1527303754266214</c:v>
                </c:pt>
                <c:pt idx="38">
                  <c:v>9.3174061433447104</c:v>
                </c:pt>
                <c:pt idx="39">
                  <c:v>9.3174061433447104</c:v>
                </c:pt>
                <c:pt idx="40">
                  <c:v>9.3174061433447104</c:v>
                </c:pt>
                <c:pt idx="41">
                  <c:v>10.482081911262798</c:v>
                </c:pt>
                <c:pt idx="42">
                  <c:v>10.482081911262798</c:v>
                </c:pt>
                <c:pt idx="43">
                  <c:v>10.482081911262798</c:v>
                </c:pt>
                <c:pt idx="44">
                  <c:v>10.482081911262798</c:v>
                </c:pt>
                <c:pt idx="45">
                  <c:v>11.646757679180887</c:v>
                </c:pt>
                <c:pt idx="46">
                  <c:v>11.646757679180887</c:v>
                </c:pt>
                <c:pt idx="47">
                  <c:v>11.646757679180887</c:v>
                </c:pt>
                <c:pt idx="48">
                  <c:v>11.646757679180887</c:v>
                </c:pt>
                <c:pt idx="49">
                  <c:v>11.646757679180887</c:v>
                </c:pt>
                <c:pt idx="50">
                  <c:v>11.646757679180887</c:v>
                </c:pt>
                <c:pt idx="51">
                  <c:v>12.811433447098976</c:v>
                </c:pt>
                <c:pt idx="52">
                  <c:v>12.811433447098976</c:v>
                </c:pt>
                <c:pt idx="53">
                  <c:v>12.811433447098976</c:v>
                </c:pt>
                <c:pt idx="54">
                  <c:v>12.811433447098976</c:v>
                </c:pt>
                <c:pt idx="55">
                  <c:v>13.976109215017065</c:v>
                </c:pt>
                <c:pt idx="56">
                  <c:v>13.976109215017065</c:v>
                </c:pt>
                <c:pt idx="57">
                  <c:v>13.976109215017065</c:v>
                </c:pt>
                <c:pt idx="58">
                  <c:v>13.976109215017065</c:v>
                </c:pt>
                <c:pt idx="59">
                  <c:v>13.976109215017065</c:v>
                </c:pt>
                <c:pt idx="60">
                  <c:v>13.976109215017065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8887936"/>
        <c:axId val="138889856"/>
      </c:scatterChart>
      <c:valAx>
        <c:axId val="138887936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8889856"/>
        <c:crosses val="autoZero"/>
        <c:crossBetween val="midCat"/>
      </c:valAx>
      <c:valAx>
        <c:axId val="138889856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88879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377" l="0.70000000000000062" r="0.70000000000000062" t="0.75000000000000377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406"/>
                  <c:y val="9.6754049897910255E-3"/>
                </c:manualLayout>
              </c:layout>
              <c:numFmt formatCode="General" sourceLinked="0"/>
            </c:trendlineLbl>
          </c:trendline>
          <c:xVal>
            <c:numRef>
              <c:f>'D8'!$A$7:$A$67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'D8'!$C$7:$C$67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1.1646757679180888</c:v>
                </c:pt>
                <c:pt idx="25">
                  <c:v>1.1646757679180888</c:v>
                </c:pt>
                <c:pt idx="26">
                  <c:v>1.1646757679180888</c:v>
                </c:pt>
                <c:pt idx="27">
                  <c:v>1.1646757679180888</c:v>
                </c:pt>
                <c:pt idx="28">
                  <c:v>1.1646757679180888</c:v>
                </c:pt>
                <c:pt idx="29">
                  <c:v>1.1646757679180888</c:v>
                </c:pt>
                <c:pt idx="30">
                  <c:v>1.1646757679180888</c:v>
                </c:pt>
                <c:pt idx="31">
                  <c:v>1.1646757679180888</c:v>
                </c:pt>
                <c:pt idx="32">
                  <c:v>1.1646757679180888</c:v>
                </c:pt>
                <c:pt idx="33">
                  <c:v>1.1646757679180888</c:v>
                </c:pt>
                <c:pt idx="34">
                  <c:v>1.1646757679180888</c:v>
                </c:pt>
                <c:pt idx="35">
                  <c:v>1.1646757679180888</c:v>
                </c:pt>
                <c:pt idx="36">
                  <c:v>1.1646757679180888</c:v>
                </c:pt>
                <c:pt idx="37">
                  <c:v>1.1646757679180888</c:v>
                </c:pt>
                <c:pt idx="38">
                  <c:v>1.1646757679180888</c:v>
                </c:pt>
                <c:pt idx="39">
                  <c:v>1.1646757679180888</c:v>
                </c:pt>
                <c:pt idx="40">
                  <c:v>1.1646757679180888</c:v>
                </c:pt>
                <c:pt idx="41">
                  <c:v>1.1646757679180888</c:v>
                </c:pt>
                <c:pt idx="42">
                  <c:v>1.1646757679180888</c:v>
                </c:pt>
                <c:pt idx="43">
                  <c:v>2.3293515358361776</c:v>
                </c:pt>
                <c:pt idx="44">
                  <c:v>2.3293515358361776</c:v>
                </c:pt>
                <c:pt idx="45">
                  <c:v>2.3293515358361776</c:v>
                </c:pt>
                <c:pt idx="46">
                  <c:v>2.3293515358361776</c:v>
                </c:pt>
                <c:pt idx="47">
                  <c:v>2.3293515358361776</c:v>
                </c:pt>
                <c:pt idx="48">
                  <c:v>2.3293515358361776</c:v>
                </c:pt>
                <c:pt idx="49">
                  <c:v>2.3293515358361776</c:v>
                </c:pt>
                <c:pt idx="50">
                  <c:v>2.3293515358361776</c:v>
                </c:pt>
                <c:pt idx="51">
                  <c:v>2.3293515358361776</c:v>
                </c:pt>
                <c:pt idx="52">
                  <c:v>2.3293515358361776</c:v>
                </c:pt>
                <c:pt idx="53">
                  <c:v>2.3293515358361776</c:v>
                </c:pt>
                <c:pt idx="54">
                  <c:v>2.3293515358361776</c:v>
                </c:pt>
                <c:pt idx="55">
                  <c:v>2.3293515358361776</c:v>
                </c:pt>
                <c:pt idx="56">
                  <c:v>2.3293515358361776</c:v>
                </c:pt>
                <c:pt idx="57">
                  <c:v>2.3293515358361776</c:v>
                </c:pt>
                <c:pt idx="58">
                  <c:v>2.3293515358361776</c:v>
                </c:pt>
                <c:pt idx="59">
                  <c:v>2.3293515358361776</c:v>
                </c:pt>
                <c:pt idx="60">
                  <c:v>2.3293515358361776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8953472"/>
        <c:axId val="138955392"/>
      </c:scatterChart>
      <c:valAx>
        <c:axId val="138953472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8955392"/>
        <c:crosses val="autoZero"/>
        <c:crossBetween val="midCat"/>
      </c:valAx>
      <c:valAx>
        <c:axId val="138955392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89534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355" l="0.70000000000000062" r="0.70000000000000062" t="0.75000000000000355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401"/>
                  <c:y val="9.675404989791022E-3"/>
                </c:manualLayout>
              </c:layout>
              <c:numFmt formatCode="#,##0.0000" sourceLinked="0"/>
            </c:trendlineLbl>
          </c:trendline>
          <c:xVal>
            <c:numRef>
              <c:f>'D9'!$A$7:$A$67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'D9'!$C$7:$C$67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1.1646757679180888</c:v>
                </c:pt>
                <c:pt idx="8">
                  <c:v>1.1646757679180888</c:v>
                </c:pt>
                <c:pt idx="9">
                  <c:v>1.1646757679180888</c:v>
                </c:pt>
                <c:pt idx="10">
                  <c:v>1.1646757679180888</c:v>
                </c:pt>
                <c:pt idx="11">
                  <c:v>2.3293515358361776</c:v>
                </c:pt>
                <c:pt idx="12">
                  <c:v>2.3293515358361776</c:v>
                </c:pt>
                <c:pt idx="13">
                  <c:v>2.3293515358361776</c:v>
                </c:pt>
                <c:pt idx="14">
                  <c:v>2.3293515358361776</c:v>
                </c:pt>
                <c:pt idx="15">
                  <c:v>2.3293515358361776</c:v>
                </c:pt>
                <c:pt idx="16">
                  <c:v>3.4940273037542662</c:v>
                </c:pt>
                <c:pt idx="17">
                  <c:v>3.4940273037542662</c:v>
                </c:pt>
                <c:pt idx="18">
                  <c:v>3.4940273037542662</c:v>
                </c:pt>
                <c:pt idx="19">
                  <c:v>3.4940273037542662</c:v>
                </c:pt>
                <c:pt idx="20">
                  <c:v>3.4940273037542662</c:v>
                </c:pt>
                <c:pt idx="21">
                  <c:v>4.6587030716723552</c:v>
                </c:pt>
                <c:pt idx="22">
                  <c:v>4.6587030716723552</c:v>
                </c:pt>
                <c:pt idx="23">
                  <c:v>4.6587030716723552</c:v>
                </c:pt>
                <c:pt idx="24">
                  <c:v>4.6587030716723552</c:v>
                </c:pt>
                <c:pt idx="25">
                  <c:v>5.8233788395904433</c:v>
                </c:pt>
                <c:pt idx="26">
                  <c:v>5.8233788395904433</c:v>
                </c:pt>
                <c:pt idx="27">
                  <c:v>5.8233788395904433</c:v>
                </c:pt>
                <c:pt idx="28">
                  <c:v>5.8233788395904433</c:v>
                </c:pt>
                <c:pt idx="29">
                  <c:v>6.9880546075085324</c:v>
                </c:pt>
                <c:pt idx="30">
                  <c:v>6.9880546075085324</c:v>
                </c:pt>
                <c:pt idx="31">
                  <c:v>6.9880546075085324</c:v>
                </c:pt>
                <c:pt idx="32">
                  <c:v>6.9880546075085324</c:v>
                </c:pt>
                <c:pt idx="33">
                  <c:v>8.1527303754266214</c:v>
                </c:pt>
                <c:pt idx="34">
                  <c:v>8.1527303754266214</c:v>
                </c:pt>
                <c:pt idx="35">
                  <c:v>8.1527303754266214</c:v>
                </c:pt>
                <c:pt idx="36">
                  <c:v>8.1527303754266214</c:v>
                </c:pt>
                <c:pt idx="37">
                  <c:v>9.3174061433447104</c:v>
                </c:pt>
                <c:pt idx="38">
                  <c:v>9.3174061433447104</c:v>
                </c:pt>
                <c:pt idx="39">
                  <c:v>9.3174061433447104</c:v>
                </c:pt>
                <c:pt idx="40">
                  <c:v>9.3174061433447104</c:v>
                </c:pt>
                <c:pt idx="41">
                  <c:v>10.482081911262798</c:v>
                </c:pt>
                <c:pt idx="42">
                  <c:v>10.482081911262798</c:v>
                </c:pt>
                <c:pt idx="43">
                  <c:v>10.482081911262798</c:v>
                </c:pt>
                <c:pt idx="44">
                  <c:v>10.482081911262798</c:v>
                </c:pt>
                <c:pt idx="45">
                  <c:v>10.482081911262798</c:v>
                </c:pt>
                <c:pt idx="46">
                  <c:v>11.646757679180887</c:v>
                </c:pt>
                <c:pt idx="47">
                  <c:v>11.646757679180887</c:v>
                </c:pt>
                <c:pt idx="48">
                  <c:v>11.646757679180887</c:v>
                </c:pt>
                <c:pt idx="49">
                  <c:v>11.646757679180887</c:v>
                </c:pt>
                <c:pt idx="50">
                  <c:v>11.646757679180887</c:v>
                </c:pt>
                <c:pt idx="51">
                  <c:v>11.646757679180887</c:v>
                </c:pt>
                <c:pt idx="52">
                  <c:v>11.646757679180887</c:v>
                </c:pt>
                <c:pt idx="53">
                  <c:v>12.811433447098976</c:v>
                </c:pt>
                <c:pt idx="54">
                  <c:v>12.811433447098976</c:v>
                </c:pt>
                <c:pt idx="55">
                  <c:v>12.811433447098976</c:v>
                </c:pt>
                <c:pt idx="56">
                  <c:v>12.811433447098976</c:v>
                </c:pt>
                <c:pt idx="57">
                  <c:v>12.811433447098976</c:v>
                </c:pt>
                <c:pt idx="58">
                  <c:v>12.811433447098976</c:v>
                </c:pt>
                <c:pt idx="59">
                  <c:v>12.811433447098976</c:v>
                </c:pt>
                <c:pt idx="60">
                  <c:v>12.811433447098976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9072256"/>
        <c:axId val="139074176"/>
      </c:scatterChart>
      <c:valAx>
        <c:axId val="139072256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9074176"/>
        <c:crosses val="autoZero"/>
        <c:crossBetween val="midCat"/>
      </c:valAx>
      <c:valAx>
        <c:axId val="139074176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90722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333" l="0.70000000000000062" r="0.70000000000000062" t="0.7500000000000033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7" name="Wykres 1">
          <a:extLst>
            <a:ext uri="{FF2B5EF4-FFF2-40B4-BE49-F238E27FC236}">
              <a16:creationId xmlns="" xmlns:a16="http://schemas.microsoft.com/office/drawing/2014/main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Koziel, Jacek - ARS" id="{BFC4BF71-E22B-4EBA-9E68-D0DA21093884}" userId="S::Jacek.Koziel@usda.gov::b2f0c2ac-8991-4482-9350-82e6fedde941" providerId="AD"/>
</personList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D6" dT="2022-12-15T04:00:33.75" personId="{BFC4BF71-E22B-4EBA-9E68-D0DA21093884}" id="{9651CFB1-3007-4EB8-9B17-0605E2F13276}">
    <text>Is this really needed?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29" customWidth="1"/>
    <col min="3" max="3" width="16.19921875" style="30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102.6" customHeight="1">
      <c r="F1" s="35" t="s">
        <v>19</v>
      </c>
      <c r="G1" s="44" t="s">
        <v>24</v>
      </c>
      <c r="H1" s="35" t="s">
        <v>10</v>
      </c>
      <c r="I1" s="44" t="s">
        <v>27</v>
      </c>
      <c r="J1" s="44" t="s">
        <v>28</v>
      </c>
      <c r="K1" s="44" t="s">
        <v>25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5">
        <v>1.6000000000000001E-3</v>
      </c>
      <c r="L2" s="19"/>
      <c r="M2" s="20"/>
      <c r="O2" s="2"/>
      <c r="T2" s="3"/>
    </row>
    <row r="3" spans="1:20">
      <c r="K3" s="9"/>
      <c r="L3" s="12"/>
      <c r="M3" s="12"/>
    </row>
    <row r="6" spans="1:20" ht="103.2" customHeight="1">
      <c r="A6" s="34" t="s">
        <v>22</v>
      </c>
      <c r="B6" s="36" t="s">
        <v>4</v>
      </c>
      <c r="C6" s="46" t="s">
        <v>23</v>
      </c>
      <c r="D6" s="41"/>
      <c r="E6" s="41"/>
      <c r="F6" s="41"/>
      <c r="G6" s="41"/>
      <c r="H6" s="41"/>
      <c r="I6" s="16"/>
      <c r="J6" s="16"/>
      <c r="K6" s="16"/>
      <c r="L6" s="15"/>
    </row>
    <row r="7" spans="1:20">
      <c r="A7" s="62">
        <v>0</v>
      </c>
      <c r="B7" s="61">
        <v>0</v>
      </c>
      <c r="C7" s="40">
        <f>B7*($H$2/$G$2)*(273/$F$2)</f>
        <v>0</v>
      </c>
      <c r="D7" s="42"/>
      <c r="E7" s="43"/>
      <c r="F7" s="42"/>
      <c r="G7" s="42"/>
      <c r="H7" s="42"/>
      <c r="I7" s="31"/>
      <c r="J7" s="31"/>
      <c r="K7" s="13"/>
      <c r="L7" s="12"/>
    </row>
    <row r="8" spans="1:20">
      <c r="A8" s="63">
        <v>5</v>
      </c>
      <c r="B8" s="61">
        <v>0</v>
      </c>
      <c r="C8" s="40">
        <f t="shared" ref="C8:C67" si="0">B8*($H$2/$G$2)*(273/$F$2)</f>
        <v>0</v>
      </c>
      <c r="D8" s="42"/>
      <c r="E8" s="43"/>
      <c r="F8" s="42"/>
      <c r="G8" s="42"/>
      <c r="H8" s="42"/>
      <c r="I8" s="31"/>
      <c r="J8" s="31"/>
      <c r="K8" s="13"/>
      <c r="L8" s="12"/>
    </row>
    <row r="9" spans="1:20">
      <c r="A9" s="62">
        <v>10</v>
      </c>
      <c r="B9" s="61">
        <v>0</v>
      </c>
      <c r="C9" s="40">
        <f t="shared" si="0"/>
        <v>0</v>
      </c>
      <c r="D9" s="42"/>
      <c r="E9" s="43"/>
      <c r="F9" s="42"/>
      <c r="G9" s="42"/>
      <c r="H9" s="42"/>
      <c r="I9" s="31"/>
      <c r="J9" s="31"/>
      <c r="K9" s="13"/>
      <c r="L9" s="12"/>
    </row>
    <row r="10" spans="1:20">
      <c r="A10" s="62">
        <v>15</v>
      </c>
      <c r="B10" s="61">
        <v>0</v>
      </c>
      <c r="C10" s="40">
        <f t="shared" si="0"/>
        <v>0</v>
      </c>
      <c r="D10" s="42"/>
      <c r="E10" s="43"/>
      <c r="F10" s="42"/>
      <c r="G10" s="42"/>
      <c r="H10" s="42"/>
      <c r="I10" s="31"/>
      <c r="J10" s="31"/>
      <c r="K10" s="13"/>
      <c r="L10" s="12"/>
    </row>
    <row r="11" spans="1:20">
      <c r="A11" s="62">
        <v>20</v>
      </c>
      <c r="B11" s="61">
        <v>0</v>
      </c>
      <c r="C11" s="40">
        <f t="shared" si="0"/>
        <v>0</v>
      </c>
      <c r="D11" s="42"/>
      <c r="E11" s="43"/>
      <c r="F11" s="42"/>
      <c r="G11" s="42"/>
      <c r="H11" s="42"/>
      <c r="I11" s="31"/>
      <c r="J11" s="31"/>
      <c r="K11" s="13"/>
      <c r="L11" s="12"/>
    </row>
    <row r="12" spans="1:20">
      <c r="A12" s="62">
        <v>25</v>
      </c>
      <c r="B12" s="61">
        <v>0</v>
      </c>
      <c r="C12" s="40">
        <f t="shared" si="0"/>
        <v>0</v>
      </c>
      <c r="D12" s="42"/>
      <c r="E12" s="43"/>
      <c r="F12" s="42"/>
      <c r="G12" s="42"/>
      <c r="H12" s="42"/>
      <c r="I12" s="31"/>
      <c r="J12" s="31"/>
      <c r="K12" s="13"/>
      <c r="L12" s="12"/>
    </row>
    <row r="13" spans="1:20">
      <c r="A13" s="62">
        <v>30</v>
      </c>
      <c r="B13" s="61">
        <v>0</v>
      </c>
      <c r="C13" s="40">
        <f t="shared" si="0"/>
        <v>0</v>
      </c>
      <c r="D13" s="42"/>
      <c r="E13" s="43"/>
      <c r="F13" s="42"/>
      <c r="G13" s="42"/>
      <c r="H13" s="42"/>
      <c r="I13" s="31"/>
      <c r="J13" s="31"/>
      <c r="K13" s="13"/>
      <c r="L13" s="12"/>
    </row>
    <row r="14" spans="1:20">
      <c r="A14" s="62">
        <v>35</v>
      </c>
      <c r="B14" s="61">
        <v>0</v>
      </c>
      <c r="C14" s="40">
        <f t="shared" si="0"/>
        <v>0</v>
      </c>
      <c r="D14" s="42"/>
      <c r="E14" s="43"/>
      <c r="F14" s="42"/>
      <c r="G14" s="42"/>
      <c r="H14" s="42"/>
      <c r="I14" s="31"/>
      <c r="J14" s="31"/>
      <c r="K14" s="13"/>
      <c r="L14" s="12"/>
    </row>
    <row r="15" spans="1:20">
      <c r="A15" s="62">
        <v>40</v>
      </c>
      <c r="B15" s="61">
        <v>0</v>
      </c>
      <c r="C15" s="40">
        <f t="shared" si="0"/>
        <v>0</v>
      </c>
      <c r="D15" s="42"/>
      <c r="E15" s="43"/>
      <c r="F15" s="42"/>
      <c r="G15" s="42"/>
      <c r="H15" s="42"/>
      <c r="I15" s="31"/>
      <c r="J15" s="31"/>
      <c r="K15" s="13"/>
      <c r="L15" s="12"/>
    </row>
    <row r="16" spans="1:20">
      <c r="A16" s="62">
        <v>45</v>
      </c>
      <c r="B16" s="61">
        <v>0</v>
      </c>
      <c r="C16" s="40">
        <f t="shared" si="0"/>
        <v>0</v>
      </c>
      <c r="D16" s="42"/>
      <c r="E16" s="43"/>
      <c r="F16" s="42"/>
      <c r="G16" s="42"/>
      <c r="H16" s="42"/>
      <c r="I16" s="31"/>
      <c r="J16" s="31"/>
      <c r="K16" s="13"/>
      <c r="L16" s="12"/>
    </row>
    <row r="17" spans="1:19">
      <c r="A17" s="62">
        <v>50</v>
      </c>
      <c r="B17" s="61">
        <v>0</v>
      </c>
      <c r="C17" s="40">
        <f t="shared" si="0"/>
        <v>0</v>
      </c>
      <c r="D17" s="42"/>
      <c r="E17" s="43"/>
      <c r="F17" s="42"/>
      <c r="G17" s="42"/>
      <c r="H17" s="42"/>
      <c r="I17" s="31"/>
      <c r="J17" s="31"/>
      <c r="K17" s="13"/>
      <c r="L17" s="12"/>
    </row>
    <row r="18" spans="1:19">
      <c r="A18" s="62">
        <v>55</v>
      </c>
      <c r="B18" s="61">
        <v>0</v>
      </c>
      <c r="C18" s="40">
        <f t="shared" si="0"/>
        <v>0</v>
      </c>
      <c r="D18" s="42"/>
      <c r="E18" s="43"/>
      <c r="F18" s="42"/>
      <c r="G18" s="42"/>
      <c r="H18" s="42"/>
      <c r="I18" s="31"/>
      <c r="J18" s="31"/>
      <c r="K18" s="13"/>
      <c r="L18" s="12"/>
    </row>
    <row r="19" spans="1:19">
      <c r="A19" s="62">
        <v>60</v>
      </c>
      <c r="B19" s="61">
        <v>0</v>
      </c>
      <c r="C19" s="40">
        <f t="shared" si="0"/>
        <v>0</v>
      </c>
      <c r="D19" s="42"/>
      <c r="E19" s="43"/>
      <c r="F19" s="42"/>
      <c r="G19" s="42"/>
      <c r="H19" s="42"/>
      <c r="I19" s="31"/>
      <c r="J19" s="31"/>
      <c r="K19" s="13"/>
      <c r="L19" s="12"/>
    </row>
    <row r="20" spans="1:19">
      <c r="A20" s="62">
        <v>65</v>
      </c>
      <c r="B20" s="61">
        <v>0</v>
      </c>
      <c r="C20" s="40">
        <f t="shared" si="0"/>
        <v>0</v>
      </c>
      <c r="D20" s="42"/>
      <c r="E20" s="43"/>
      <c r="F20" s="42"/>
      <c r="G20" s="42"/>
      <c r="H20" s="42"/>
      <c r="I20" s="31"/>
      <c r="J20" s="31"/>
      <c r="K20" s="13"/>
      <c r="L20" s="12"/>
    </row>
    <row r="21" spans="1:19">
      <c r="A21" s="62">
        <v>70</v>
      </c>
      <c r="B21" s="61">
        <v>0</v>
      </c>
      <c r="C21" s="40">
        <f t="shared" si="0"/>
        <v>0</v>
      </c>
      <c r="D21" s="42"/>
      <c r="E21" s="43"/>
      <c r="F21" s="42"/>
      <c r="G21" s="42"/>
      <c r="H21" s="42"/>
      <c r="I21" s="31"/>
      <c r="J21" s="31"/>
      <c r="K21" s="13"/>
      <c r="L21" s="12"/>
    </row>
    <row r="22" spans="1:19">
      <c r="A22" s="62">
        <v>75</v>
      </c>
      <c r="B22" s="61">
        <v>0</v>
      </c>
      <c r="C22" s="40">
        <f t="shared" si="0"/>
        <v>0</v>
      </c>
      <c r="D22" s="42"/>
      <c r="E22" s="43"/>
      <c r="F22" s="42"/>
      <c r="G22" s="42"/>
      <c r="H22" s="42"/>
      <c r="I22" s="31"/>
      <c r="J22" s="31"/>
      <c r="K22" s="13"/>
      <c r="L22" s="12"/>
    </row>
    <row r="23" spans="1:19" ht="16.2" thickBot="1">
      <c r="A23" s="62">
        <v>80</v>
      </c>
      <c r="B23" s="61">
        <v>0</v>
      </c>
      <c r="C23" s="40">
        <f t="shared" si="0"/>
        <v>0</v>
      </c>
      <c r="D23" s="42"/>
      <c r="E23" s="43"/>
      <c r="F23" s="42"/>
      <c r="G23" s="42"/>
      <c r="H23" s="42"/>
      <c r="I23" s="31"/>
      <c r="J23" s="31"/>
      <c r="K23" s="13"/>
      <c r="L23" s="12"/>
    </row>
    <row r="24" spans="1:19" ht="17.399999999999999">
      <c r="A24" s="62">
        <v>85</v>
      </c>
      <c r="B24" s="61">
        <v>0</v>
      </c>
      <c r="C24" s="40">
        <f t="shared" si="0"/>
        <v>0</v>
      </c>
      <c r="D24" s="42"/>
      <c r="E24" s="43"/>
      <c r="F24" s="69" t="s">
        <v>26</v>
      </c>
      <c r="G24" s="70"/>
      <c r="H24" s="70"/>
      <c r="I24" s="52" t="s">
        <v>29</v>
      </c>
      <c r="J24" s="47"/>
      <c r="K24" s="7"/>
      <c r="L24" s="7"/>
      <c r="M24" s="8"/>
    </row>
    <row r="25" spans="1:19" ht="17.399999999999999">
      <c r="A25" s="62">
        <v>90</v>
      </c>
      <c r="B25" s="61">
        <v>0</v>
      </c>
      <c r="C25" s="40">
        <f t="shared" si="0"/>
        <v>0</v>
      </c>
      <c r="D25" s="42"/>
      <c r="E25" s="43"/>
      <c r="F25" s="71"/>
      <c r="G25" s="72"/>
      <c r="H25" s="72"/>
      <c r="I25" s="50" t="s">
        <v>30</v>
      </c>
      <c r="J25" s="48"/>
      <c r="K25" s="9"/>
      <c r="L25" s="9"/>
      <c r="M25" s="10"/>
    </row>
    <row r="26" spans="1:19" ht="17.399999999999999">
      <c r="A26" s="62">
        <v>95</v>
      </c>
      <c r="B26" s="61">
        <v>0</v>
      </c>
      <c r="C26" s="40">
        <f t="shared" si="0"/>
        <v>0</v>
      </c>
      <c r="D26" s="42"/>
      <c r="E26" s="43"/>
      <c r="F26" s="49"/>
      <c r="G26" s="48"/>
      <c r="H26" s="48"/>
      <c r="I26" s="51" t="s">
        <v>31</v>
      </c>
      <c r="J26" s="48"/>
      <c r="K26" s="9"/>
      <c r="L26" s="9"/>
      <c r="M26" s="10"/>
    </row>
    <row r="27" spans="1:19" ht="17.399999999999999">
      <c r="A27" s="62">
        <v>100</v>
      </c>
      <c r="B27" s="61">
        <v>0</v>
      </c>
      <c r="C27" s="40">
        <f t="shared" si="0"/>
        <v>0</v>
      </c>
      <c r="D27" s="42"/>
      <c r="E27" s="43"/>
      <c r="F27" s="87" t="s">
        <v>5</v>
      </c>
      <c r="G27" s="85">
        <f>($J$2/$I$2)*$K$2</f>
        <v>4.9391304347826083E-4</v>
      </c>
      <c r="H27" s="86" t="s">
        <v>32</v>
      </c>
      <c r="I27" s="51" t="s">
        <v>33</v>
      </c>
      <c r="J27" s="48"/>
      <c r="K27" s="9"/>
      <c r="L27" s="9"/>
      <c r="M27" s="10"/>
    </row>
    <row r="28" spans="1:19" ht="18" thickBot="1">
      <c r="A28" s="62">
        <v>105</v>
      </c>
      <c r="B28" s="61">
        <v>0</v>
      </c>
      <c r="C28" s="40">
        <f t="shared" si="0"/>
        <v>0</v>
      </c>
      <c r="D28" s="42"/>
      <c r="E28" s="43"/>
      <c r="F28" s="88"/>
      <c r="G28" s="89">
        <f>G27*3600</f>
        <v>1.778086956521739</v>
      </c>
      <c r="H28" s="53" t="s">
        <v>46</v>
      </c>
      <c r="I28" s="90"/>
      <c r="J28" s="90"/>
      <c r="K28" s="91"/>
      <c r="L28" s="92"/>
      <c r="M28" s="11"/>
    </row>
    <row r="29" spans="1:19">
      <c r="A29" s="62">
        <v>110</v>
      </c>
      <c r="B29" s="61">
        <v>0</v>
      </c>
      <c r="C29" s="40">
        <f t="shared" si="0"/>
        <v>0</v>
      </c>
      <c r="D29" s="42"/>
      <c r="E29" s="43"/>
      <c r="F29" s="42"/>
      <c r="G29" s="42"/>
      <c r="H29" s="42"/>
      <c r="I29" s="31"/>
      <c r="J29" s="31"/>
      <c r="K29" s="13"/>
      <c r="L29" s="32"/>
      <c r="M29" s="12"/>
      <c r="N29" s="32"/>
      <c r="O29" s="33"/>
      <c r="P29" s="32"/>
      <c r="Q29" s="9"/>
      <c r="R29" s="9"/>
      <c r="S29" s="9"/>
    </row>
    <row r="30" spans="1:19">
      <c r="A30" s="62">
        <v>115</v>
      </c>
      <c r="B30" s="61">
        <v>0</v>
      </c>
      <c r="C30" s="40">
        <f t="shared" si="0"/>
        <v>0</v>
      </c>
      <c r="D30" s="42"/>
      <c r="E30" s="43"/>
      <c r="F30" s="42"/>
      <c r="G30" s="42"/>
      <c r="H30" s="42"/>
      <c r="I30" s="31"/>
      <c r="J30" s="31"/>
      <c r="K30" s="13"/>
      <c r="L30" s="75"/>
      <c r="M30" s="75"/>
      <c r="N30" s="75"/>
      <c r="O30" s="75"/>
      <c r="P30" s="25"/>
      <c r="Q30" s="17"/>
      <c r="R30" s="17"/>
      <c r="S30" s="9"/>
    </row>
    <row r="31" spans="1:19">
      <c r="A31" s="62">
        <v>120</v>
      </c>
      <c r="B31" s="61">
        <v>0</v>
      </c>
      <c r="C31" s="40">
        <f t="shared" si="0"/>
        <v>0</v>
      </c>
      <c r="D31" s="42"/>
      <c r="E31" s="43"/>
      <c r="F31" s="42"/>
      <c r="G31" s="42"/>
      <c r="H31" s="42"/>
      <c r="I31" s="31"/>
      <c r="J31" s="31"/>
      <c r="K31" s="13"/>
      <c r="L31" s="73"/>
      <c r="M31" s="73"/>
      <c r="N31" s="13"/>
      <c r="O31" s="22"/>
      <c r="P31" s="12"/>
      <c r="Q31" s="9"/>
      <c r="R31" s="9"/>
      <c r="S31" s="9"/>
    </row>
    <row r="32" spans="1:19">
      <c r="A32" s="62">
        <v>125</v>
      </c>
      <c r="B32" s="61">
        <v>0</v>
      </c>
      <c r="C32" s="40">
        <f t="shared" si="0"/>
        <v>0</v>
      </c>
      <c r="D32" s="42"/>
      <c r="E32" s="43"/>
      <c r="F32" s="42"/>
      <c r="G32" s="42"/>
      <c r="H32" s="42"/>
      <c r="I32" s="31"/>
      <c r="J32" s="31"/>
      <c r="K32" s="13"/>
      <c r="L32" s="73"/>
      <c r="M32" s="73"/>
      <c r="N32" s="13"/>
      <c r="O32" s="22"/>
      <c r="P32" s="9"/>
      <c r="Q32" s="9"/>
      <c r="R32" s="9"/>
      <c r="S32" s="9"/>
    </row>
    <row r="33" spans="1:19">
      <c r="A33" s="62">
        <v>130</v>
      </c>
      <c r="B33" s="61">
        <v>0</v>
      </c>
      <c r="C33" s="40">
        <f t="shared" si="0"/>
        <v>0</v>
      </c>
      <c r="D33" s="42"/>
      <c r="E33" s="43"/>
      <c r="F33" s="42"/>
      <c r="G33" s="42"/>
      <c r="H33" s="42"/>
      <c r="I33" s="31"/>
      <c r="J33" s="31"/>
      <c r="K33" s="13"/>
      <c r="L33" s="73"/>
      <c r="M33" s="73"/>
      <c r="N33" s="13"/>
      <c r="O33" s="22"/>
      <c r="P33" s="9"/>
      <c r="Q33" s="9"/>
      <c r="R33" s="9"/>
      <c r="S33" s="9"/>
    </row>
    <row r="34" spans="1:19">
      <c r="A34" s="62">
        <v>135</v>
      </c>
      <c r="B34" s="61">
        <v>0</v>
      </c>
      <c r="C34" s="40">
        <f t="shared" si="0"/>
        <v>0</v>
      </c>
      <c r="D34" s="42"/>
      <c r="E34" s="43"/>
      <c r="F34" s="42"/>
      <c r="G34" s="42"/>
      <c r="H34" s="42"/>
      <c r="I34" s="31"/>
      <c r="J34" s="31"/>
      <c r="K34" s="13"/>
      <c r="L34" s="73"/>
      <c r="M34" s="73"/>
      <c r="N34" s="13"/>
      <c r="O34" s="22"/>
      <c r="P34" s="9"/>
      <c r="Q34" s="9"/>
      <c r="R34" s="9"/>
      <c r="S34" s="9"/>
    </row>
    <row r="35" spans="1:19">
      <c r="A35" s="62">
        <v>140</v>
      </c>
      <c r="B35" s="61">
        <v>0</v>
      </c>
      <c r="C35" s="40">
        <f t="shared" si="0"/>
        <v>0</v>
      </c>
      <c r="D35" s="42"/>
      <c r="E35" s="43"/>
      <c r="F35" s="42"/>
      <c r="G35" s="42"/>
      <c r="H35" s="42"/>
      <c r="I35" s="31"/>
      <c r="J35" s="31"/>
      <c r="K35" s="13"/>
      <c r="L35" s="73"/>
      <c r="M35" s="73"/>
      <c r="N35" s="23"/>
      <c r="O35" s="22"/>
      <c r="P35" s="9"/>
      <c r="Q35" s="9"/>
      <c r="R35" s="9"/>
      <c r="S35" s="9"/>
    </row>
    <row r="36" spans="1:19">
      <c r="A36" s="62">
        <v>145</v>
      </c>
      <c r="B36" s="61">
        <v>0</v>
      </c>
      <c r="C36" s="40">
        <f t="shared" si="0"/>
        <v>0</v>
      </c>
      <c r="D36" s="42"/>
      <c r="E36" s="43"/>
      <c r="F36" s="42"/>
      <c r="G36" s="42"/>
      <c r="H36" s="42"/>
      <c r="I36" s="31"/>
      <c r="J36" s="31"/>
      <c r="K36" s="13"/>
      <c r="L36" s="73"/>
      <c r="M36" s="73"/>
      <c r="N36" s="23"/>
      <c r="O36" s="22"/>
      <c r="P36" s="9"/>
      <c r="Q36" s="9"/>
      <c r="R36" s="9"/>
      <c r="S36" s="9"/>
    </row>
    <row r="37" spans="1:19">
      <c r="A37" s="62">
        <v>150</v>
      </c>
      <c r="B37" s="61">
        <v>0</v>
      </c>
      <c r="C37" s="40">
        <f t="shared" si="0"/>
        <v>0</v>
      </c>
      <c r="D37" s="42"/>
      <c r="E37" s="43"/>
      <c r="F37" s="42"/>
      <c r="G37" s="42"/>
      <c r="H37" s="42"/>
      <c r="I37" s="31"/>
      <c r="J37" s="31"/>
      <c r="K37" s="13"/>
      <c r="L37" s="13"/>
      <c r="M37" s="13"/>
      <c r="N37" s="21"/>
      <c r="O37" s="24"/>
      <c r="P37" s="12"/>
      <c r="Q37" s="12"/>
      <c r="R37" s="12"/>
      <c r="S37" s="9"/>
    </row>
    <row r="38" spans="1:19" ht="15" customHeight="1">
      <c r="A38" s="62">
        <v>155</v>
      </c>
      <c r="B38" s="61">
        <v>0</v>
      </c>
      <c r="C38" s="40">
        <f t="shared" si="0"/>
        <v>0</v>
      </c>
      <c r="D38" s="42"/>
      <c r="E38" s="43"/>
      <c r="F38" s="42"/>
      <c r="G38" s="42"/>
      <c r="H38" s="42"/>
      <c r="I38" s="31"/>
      <c r="J38" s="31"/>
      <c r="K38" s="13"/>
      <c r="L38" s="74"/>
      <c r="M38" s="74"/>
      <c r="N38" s="23"/>
      <c r="O38" s="22"/>
      <c r="P38" s="9"/>
      <c r="Q38" s="9"/>
      <c r="R38" s="9"/>
      <c r="S38" s="9"/>
    </row>
    <row r="39" spans="1:19">
      <c r="A39" s="62">
        <v>160</v>
      </c>
      <c r="B39" s="61">
        <v>0</v>
      </c>
      <c r="C39" s="40">
        <f t="shared" si="0"/>
        <v>0</v>
      </c>
      <c r="D39" s="42"/>
      <c r="E39" s="43"/>
      <c r="F39" s="42"/>
      <c r="G39" s="42"/>
      <c r="H39" s="42"/>
      <c r="I39" s="31"/>
      <c r="J39" s="31"/>
      <c r="K39" s="13"/>
      <c r="L39" s="12"/>
      <c r="P39" s="9"/>
      <c r="Q39" s="9"/>
      <c r="R39" s="9"/>
      <c r="S39" s="9"/>
    </row>
    <row r="40" spans="1:19">
      <c r="A40" s="62">
        <v>165</v>
      </c>
      <c r="B40" s="61">
        <v>0</v>
      </c>
      <c r="C40" s="40">
        <f t="shared" si="0"/>
        <v>0</v>
      </c>
      <c r="D40" s="42"/>
      <c r="E40" s="43"/>
      <c r="F40" s="42"/>
      <c r="G40" s="42"/>
      <c r="H40" s="42"/>
      <c r="I40" s="31"/>
      <c r="J40" s="31"/>
      <c r="K40" s="13"/>
      <c r="L40" s="12"/>
    </row>
    <row r="41" spans="1:19">
      <c r="A41" s="62">
        <v>170</v>
      </c>
      <c r="B41" s="61">
        <v>0</v>
      </c>
      <c r="C41" s="40">
        <f t="shared" si="0"/>
        <v>0</v>
      </c>
      <c r="D41" s="42"/>
      <c r="E41" s="43"/>
      <c r="F41" s="42"/>
      <c r="G41" s="42"/>
      <c r="H41" s="42"/>
      <c r="I41" s="31"/>
      <c r="J41" s="31"/>
      <c r="K41" s="13"/>
      <c r="L41" s="12"/>
    </row>
    <row r="42" spans="1:19">
      <c r="A42" s="62">
        <v>175</v>
      </c>
      <c r="B42" s="61">
        <v>1</v>
      </c>
      <c r="C42" s="40">
        <f t="shared" si="0"/>
        <v>1.1646757679180888</v>
      </c>
      <c r="D42" s="42"/>
      <c r="E42" s="43"/>
      <c r="F42" s="42"/>
      <c r="G42" s="42"/>
      <c r="H42" s="42"/>
      <c r="I42" s="31"/>
      <c r="J42" s="31"/>
      <c r="K42" s="13"/>
      <c r="L42" s="12"/>
    </row>
    <row r="43" spans="1:19">
      <c r="A43" s="62">
        <v>180</v>
      </c>
      <c r="B43" s="61">
        <v>1</v>
      </c>
      <c r="C43" s="40">
        <f t="shared" si="0"/>
        <v>1.1646757679180888</v>
      </c>
      <c r="D43" s="42"/>
      <c r="E43" s="43"/>
      <c r="F43" s="42"/>
      <c r="G43" s="42"/>
      <c r="H43" s="42"/>
      <c r="I43" s="31"/>
      <c r="J43" s="31"/>
      <c r="K43" s="13"/>
      <c r="L43" s="12"/>
    </row>
    <row r="44" spans="1:19">
      <c r="A44" s="62">
        <v>185</v>
      </c>
      <c r="B44" s="61">
        <v>1</v>
      </c>
      <c r="C44" s="40">
        <f t="shared" si="0"/>
        <v>1.1646757679180888</v>
      </c>
      <c r="D44" s="42"/>
      <c r="E44" s="43"/>
      <c r="F44" s="42"/>
      <c r="G44" s="42"/>
      <c r="H44" s="42"/>
      <c r="I44" s="31"/>
      <c r="J44" s="31"/>
      <c r="K44" s="13"/>
      <c r="L44" s="12"/>
    </row>
    <row r="45" spans="1:19">
      <c r="A45" s="62">
        <v>190</v>
      </c>
      <c r="B45" s="61">
        <v>1</v>
      </c>
      <c r="C45" s="40">
        <f t="shared" si="0"/>
        <v>1.1646757679180888</v>
      </c>
      <c r="D45" s="42"/>
      <c r="E45" s="43"/>
      <c r="F45" s="42"/>
      <c r="G45" s="42"/>
      <c r="H45" s="42"/>
      <c r="I45" s="31"/>
      <c r="J45" s="31"/>
      <c r="K45" s="13"/>
      <c r="L45" s="12"/>
    </row>
    <row r="46" spans="1:19">
      <c r="A46" s="62">
        <v>195</v>
      </c>
      <c r="B46" s="61">
        <v>1</v>
      </c>
      <c r="C46" s="40">
        <f t="shared" si="0"/>
        <v>1.1646757679180888</v>
      </c>
      <c r="D46" s="42"/>
      <c r="E46" s="43"/>
      <c r="F46" s="42"/>
      <c r="G46" s="42"/>
      <c r="H46" s="42"/>
      <c r="I46" s="31"/>
      <c r="J46" s="31"/>
      <c r="K46" s="13"/>
      <c r="L46" s="12"/>
    </row>
    <row r="47" spans="1:19">
      <c r="A47" s="62">
        <v>200</v>
      </c>
      <c r="B47" s="61">
        <v>2</v>
      </c>
      <c r="C47" s="40">
        <f t="shared" si="0"/>
        <v>2.3293515358361776</v>
      </c>
      <c r="D47" s="42"/>
      <c r="E47" s="43"/>
      <c r="F47" s="42"/>
      <c r="G47" s="42"/>
      <c r="H47" s="42"/>
      <c r="I47" s="31"/>
      <c r="J47" s="31"/>
      <c r="K47" s="13"/>
      <c r="L47" s="12"/>
    </row>
    <row r="48" spans="1:19">
      <c r="A48" s="62">
        <v>205</v>
      </c>
      <c r="B48" s="61">
        <v>2</v>
      </c>
      <c r="C48" s="40">
        <f t="shared" si="0"/>
        <v>2.3293515358361776</v>
      </c>
      <c r="D48" s="42"/>
      <c r="E48" s="43"/>
      <c r="F48" s="42"/>
      <c r="G48" s="42"/>
      <c r="H48" s="42"/>
      <c r="I48" s="31"/>
      <c r="J48" s="31"/>
      <c r="K48" s="13"/>
      <c r="L48" s="12"/>
    </row>
    <row r="49" spans="1:12">
      <c r="A49" s="62">
        <v>210</v>
      </c>
      <c r="B49" s="61">
        <v>2</v>
      </c>
      <c r="C49" s="40">
        <f t="shared" si="0"/>
        <v>2.3293515358361776</v>
      </c>
      <c r="D49" s="42"/>
      <c r="E49" s="43"/>
      <c r="F49" s="42"/>
      <c r="G49" s="42"/>
      <c r="H49" s="42"/>
      <c r="I49" s="31"/>
      <c r="J49" s="31"/>
      <c r="K49" s="13"/>
      <c r="L49" s="12"/>
    </row>
    <row r="50" spans="1:12">
      <c r="A50" s="62">
        <v>215</v>
      </c>
      <c r="B50" s="61">
        <v>2</v>
      </c>
      <c r="C50" s="40">
        <f t="shared" si="0"/>
        <v>2.3293515358361776</v>
      </c>
      <c r="D50" s="42"/>
      <c r="E50" s="43"/>
      <c r="F50" s="42"/>
      <c r="G50" s="42"/>
      <c r="H50" s="42"/>
      <c r="I50" s="31"/>
      <c r="J50" s="31"/>
      <c r="K50" s="13"/>
      <c r="L50" s="12"/>
    </row>
    <row r="51" spans="1:12">
      <c r="A51" s="62">
        <v>220</v>
      </c>
      <c r="B51" s="61">
        <v>0</v>
      </c>
      <c r="C51" s="40">
        <f t="shared" si="0"/>
        <v>0</v>
      </c>
      <c r="D51" s="42"/>
      <c r="E51" s="43"/>
      <c r="F51" s="42"/>
      <c r="G51" s="42"/>
      <c r="H51" s="42"/>
      <c r="I51" s="31"/>
      <c r="J51" s="31"/>
      <c r="K51" s="13"/>
      <c r="L51" s="12"/>
    </row>
    <row r="52" spans="1:12">
      <c r="A52" s="62">
        <v>225</v>
      </c>
      <c r="B52" s="61">
        <v>0</v>
      </c>
      <c r="C52" s="40">
        <f t="shared" si="0"/>
        <v>0</v>
      </c>
      <c r="D52" s="42"/>
      <c r="E52" s="43"/>
      <c r="F52" s="42"/>
      <c r="G52" s="42"/>
      <c r="H52" s="42"/>
      <c r="I52" s="31"/>
      <c r="J52" s="31"/>
      <c r="K52" s="13"/>
      <c r="L52" s="12"/>
    </row>
    <row r="53" spans="1:12">
      <c r="A53" s="62">
        <v>230</v>
      </c>
      <c r="B53" s="61">
        <v>0</v>
      </c>
      <c r="C53" s="40">
        <f t="shared" si="0"/>
        <v>0</v>
      </c>
      <c r="D53" s="42"/>
      <c r="E53" s="43"/>
      <c r="F53" s="42"/>
      <c r="G53" s="42"/>
      <c r="H53" s="42"/>
      <c r="I53" s="31"/>
      <c r="J53" s="31"/>
      <c r="K53" s="13"/>
      <c r="L53" s="12"/>
    </row>
    <row r="54" spans="1:12">
      <c r="A54" s="62">
        <v>235</v>
      </c>
      <c r="B54" s="61">
        <v>0</v>
      </c>
      <c r="C54" s="40">
        <f t="shared" si="0"/>
        <v>0</v>
      </c>
      <c r="D54" s="42"/>
      <c r="E54" s="43"/>
      <c r="F54" s="42"/>
      <c r="G54" s="42"/>
      <c r="H54" s="42"/>
      <c r="I54" s="31"/>
      <c r="J54" s="31"/>
      <c r="K54" s="13"/>
      <c r="L54" s="12"/>
    </row>
    <row r="55" spans="1:12">
      <c r="A55" s="62">
        <v>240</v>
      </c>
      <c r="B55" s="61">
        <v>0</v>
      </c>
      <c r="C55" s="40">
        <f t="shared" si="0"/>
        <v>0</v>
      </c>
      <c r="D55" s="42"/>
      <c r="E55" s="43"/>
      <c r="F55" s="42"/>
      <c r="G55" s="42"/>
      <c r="H55" s="42"/>
      <c r="I55" s="31"/>
      <c r="J55" s="31"/>
      <c r="K55" s="13"/>
      <c r="L55" s="12"/>
    </row>
    <row r="56" spans="1:12">
      <c r="A56" s="62">
        <v>245</v>
      </c>
      <c r="B56" s="61">
        <v>0</v>
      </c>
      <c r="C56" s="40">
        <f t="shared" si="0"/>
        <v>0</v>
      </c>
      <c r="D56" s="42"/>
      <c r="E56" s="43"/>
      <c r="F56" s="42"/>
      <c r="G56" s="42"/>
      <c r="H56" s="42"/>
      <c r="I56" s="31"/>
      <c r="J56" s="31"/>
      <c r="K56" s="13"/>
      <c r="L56" s="12"/>
    </row>
    <row r="57" spans="1:12">
      <c r="A57" s="62">
        <v>250</v>
      </c>
      <c r="B57" s="61">
        <v>0</v>
      </c>
      <c r="C57" s="40">
        <f t="shared" si="0"/>
        <v>0</v>
      </c>
      <c r="D57" s="42"/>
      <c r="E57" s="43"/>
      <c r="F57" s="42"/>
      <c r="G57" s="42"/>
      <c r="H57" s="42"/>
      <c r="I57" s="31"/>
      <c r="J57" s="31"/>
      <c r="K57" s="13"/>
      <c r="L57" s="12"/>
    </row>
    <row r="58" spans="1:12">
      <c r="A58" s="62">
        <v>255</v>
      </c>
      <c r="B58" s="61">
        <v>0</v>
      </c>
      <c r="C58" s="40">
        <f t="shared" si="0"/>
        <v>0</v>
      </c>
      <c r="D58" s="42"/>
      <c r="E58" s="43"/>
      <c r="F58" s="42"/>
      <c r="G58" s="42"/>
      <c r="H58" s="42"/>
      <c r="I58" s="31"/>
      <c r="J58" s="31"/>
      <c r="K58" s="13"/>
      <c r="L58" s="12"/>
    </row>
    <row r="59" spans="1:12">
      <c r="A59" s="62">
        <v>260</v>
      </c>
      <c r="B59" s="61">
        <v>0</v>
      </c>
      <c r="C59" s="40">
        <f t="shared" si="0"/>
        <v>0</v>
      </c>
      <c r="D59" s="42"/>
      <c r="E59" s="43"/>
      <c r="F59" s="42"/>
      <c r="G59" s="42"/>
      <c r="H59" s="42"/>
      <c r="I59" s="31"/>
      <c r="J59" s="31"/>
      <c r="K59" s="13"/>
      <c r="L59" s="12"/>
    </row>
    <row r="60" spans="1:12">
      <c r="A60" s="62">
        <v>265</v>
      </c>
      <c r="B60" s="61">
        <v>0</v>
      </c>
      <c r="C60" s="40">
        <f t="shared" si="0"/>
        <v>0</v>
      </c>
      <c r="D60" s="42"/>
      <c r="E60" s="43"/>
      <c r="F60" s="42"/>
      <c r="G60" s="42"/>
      <c r="H60" s="42"/>
      <c r="I60" s="31"/>
      <c r="J60" s="31"/>
      <c r="K60" s="13"/>
      <c r="L60" s="12"/>
    </row>
    <row r="61" spans="1:12">
      <c r="A61" s="62">
        <v>270</v>
      </c>
      <c r="B61" s="61">
        <v>0</v>
      </c>
      <c r="C61" s="40">
        <f t="shared" si="0"/>
        <v>0</v>
      </c>
      <c r="D61" s="42"/>
      <c r="E61" s="43"/>
      <c r="F61" s="42"/>
      <c r="G61" s="42"/>
      <c r="H61" s="42"/>
      <c r="I61" s="31"/>
      <c r="J61" s="31"/>
      <c r="K61" s="13"/>
      <c r="L61" s="12"/>
    </row>
    <row r="62" spans="1:12">
      <c r="A62" s="62">
        <v>275</v>
      </c>
      <c r="B62" s="61">
        <v>0</v>
      </c>
      <c r="C62" s="40">
        <f t="shared" si="0"/>
        <v>0</v>
      </c>
      <c r="D62" s="42"/>
      <c r="E62" s="43"/>
      <c r="F62" s="42"/>
      <c r="G62" s="42"/>
      <c r="H62" s="42"/>
      <c r="I62" s="31"/>
      <c r="J62" s="31"/>
      <c r="K62" s="13"/>
      <c r="L62" s="12"/>
    </row>
    <row r="63" spans="1:12">
      <c r="A63" s="62">
        <v>280</v>
      </c>
      <c r="B63" s="61">
        <v>0</v>
      </c>
      <c r="C63" s="40">
        <f t="shared" si="0"/>
        <v>0</v>
      </c>
      <c r="D63" s="42"/>
      <c r="E63" s="43"/>
      <c r="F63" s="42"/>
      <c r="G63" s="42"/>
      <c r="H63" s="42"/>
      <c r="I63" s="31"/>
      <c r="J63" s="31"/>
      <c r="K63" s="13"/>
      <c r="L63" s="12"/>
    </row>
    <row r="64" spans="1:12">
      <c r="A64" s="62">
        <v>285</v>
      </c>
      <c r="B64" s="61">
        <v>0</v>
      </c>
      <c r="C64" s="40">
        <f t="shared" si="0"/>
        <v>0</v>
      </c>
      <c r="D64" s="42"/>
      <c r="E64" s="43"/>
      <c r="F64" s="42"/>
      <c r="G64" s="42"/>
      <c r="H64" s="42"/>
      <c r="I64" s="31"/>
      <c r="J64" s="31"/>
      <c r="K64" s="13"/>
      <c r="L64" s="12"/>
    </row>
    <row r="65" spans="1:12">
      <c r="A65" s="62">
        <v>290</v>
      </c>
      <c r="B65" s="61">
        <v>0</v>
      </c>
      <c r="C65" s="40">
        <f t="shared" si="0"/>
        <v>0</v>
      </c>
      <c r="D65" s="42"/>
      <c r="E65" s="43"/>
      <c r="F65" s="42"/>
      <c r="G65" s="42"/>
      <c r="H65" s="42"/>
      <c r="I65" s="31"/>
      <c r="J65" s="31"/>
      <c r="K65" s="13"/>
      <c r="L65" s="12"/>
    </row>
    <row r="66" spans="1:12">
      <c r="A66" s="62">
        <v>295</v>
      </c>
      <c r="B66" s="61">
        <v>0</v>
      </c>
      <c r="C66" s="40">
        <f t="shared" si="0"/>
        <v>0</v>
      </c>
      <c r="D66" s="42"/>
      <c r="E66" s="43"/>
      <c r="F66" s="42"/>
      <c r="G66" s="42"/>
      <c r="H66" s="42"/>
      <c r="I66" s="31"/>
      <c r="J66" s="31"/>
      <c r="K66" s="13"/>
      <c r="L66" s="12"/>
    </row>
    <row r="67" spans="1:12">
      <c r="A67" s="62">
        <v>300</v>
      </c>
      <c r="B67" s="61">
        <v>0</v>
      </c>
      <c r="C67" s="40">
        <f t="shared" si="0"/>
        <v>0</v>
      </c>
      <c r="D67" s="42"/>
      <c r="E67" s="43"/>
      <c r="F67" s="42"/>
      <c r="G67" s="42"/>
      <c r="H67" s="42"/>
      <c r="I67" s="31"/>
      <c r="J67" s="31"/>
      <c r="K67" s="13"/>
      <c r="L67" s="12"/>
    </row>
    <row r="68" spans="1:12">
      <c r="H68" s="9"/>
      <c r="I68" s="12"/>
      <c r="J68" s="12"/>
    </row>
  </sheetData>
  <mergeCells count="8">
    <mergeCell ref="F24:H25"/>
    <mergeCell ref="L33:M33"/>
    <mergeCell ref="L34:M34"/>
    <mergeCell ref="L38:M38"/>
    <mergeCell ref="L35:M36"/>
    <mergeCell ref="L31:M31"/>
    <mergeCell ref="L32:M32"/>
    <mergeCell ref="L30:O30"/>
  </mergeCell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E14"/>
  <sheetViews>
    <sheetView workbookViewId="0">
      <selection activeCell="G14" sqref="G14"/>
    </sheetView>
  </sheetViews>
  <sheetFormatPr defaultRowHeight="15.6"/>
  <cols>
    <col min="1" max="1" width="20.59765625" customWidth="1"/>
    <col min="2" max="2" width="35.3984375" customWidth="1"/>
    <col min="3" max="3" width="19.69921875" customWidth="1"/>
    <col min="4" max="4" width="9" style="28"/>
  </cols>
  <sheetData>
    <row r="1" spans="1:5">
      <c r="A1" s="77" t="s">
        <v>1</v>
      </c>
      <c r="B1" s="77"/>
      <c r="C1" s="77"/>
      <c r="D1" s="77"/>
      <c r="E1" s="37" t="s">
        <v>12</v>
      </c>
    </row>
    <row r="2" spans="1:5" ht="17.399999999999999">
      <c r="A2" s="76" t="s">
        <v>20</v>
      </c>
      <c r="B2" s="76"/>
      <c r="C2" s="14">
        <v>300</v>
      </c>
      <c r="D2" s="26" t="s">
        <v>6</v>
      </c>
    </row>
    <row r="3" spans="1:5">
      <c r="A3" s="76" t="s">
        <v>14</v>
      </c>
      <c r="B3" s="76"/>
      <c r="C3" s="14">
        <v>3600</v>
      </c>
      <c r="D3" s="26" t="s">
        <v>2</v>
      </c>
      <c r="E3" t="s">
        <v>16</v>
      </c>
    </row>
    <row r="4" spans="1:5" ht="17.399999999999999">
      <c r="A4" s="76" t="s">
        <v>8</v>
      </c>
      <c r="B4" s="76"/>
      <c r="C4" s="14">
        <v>1000</v>
      </c>
      <c r="D4" s="26" t="s">
        <v>7</v>
      </c>
      <c r="E4" t="s">
        <v>15</v>
      </c>
    </row>
    <row r="5" spans="1:5">
      <c r="A5" s="78" t="s">
        <v>17</v>
      </c>
      <c r="B5" s="78"/>
      <c r="C5" s="14">
        <v>4</v>
      </c>
      <c r="D5" s="27" t="s">
        <v>11</v>
      </c>
    </row>
    <row r="6" spans="1:5" ht="18">
      <c r="A6" s="78" t="s">
        <v>13</v>
      </c>
      <c r="B6" s="78"/>
      <c r="C6" s="57">
        <f>(('D1'!G27+'D2'!G27+'D3'!G27+'D4'!G27+'D5'!G27+'D6'!G27+'D7'!G27+'D8'!G27+'D9'!G27)/9)*C2*C3*C5</f>
        <v>36942.719999999994</v>
      </c>
      <c r="D6" s="26" t="s">
        <v>0</v>
      </c>
      <c r="E6" s="38" t="s">
        <v>21</v>
      </c>
    </row>
    <row r="7" spans="1:5">
      <c r="A7" s="78"/>
      <c r="B7" s="78"/>
      <c r="C7" s="39">
        <f>C6/1000</f>
        <v>36.942719999999994</v>
      </c>
      <c r="D7" s="26" t="s">
        <v>3</v>
      </c>
      <c r="E7" t="s">
        <v>18</v>
      </c>
    </row>
    <row r="8" spans="1:5" ht="52.95" customHeight="1">
      <c r="A8" s="76" t="s">
        <v>45</v>
      </c>
      <c r="B8" s="76"/>
      <c r="C8" s="57">
        <f>C6/C4</f>
        <v>36.942719999999994</v>
      </c>
      <c r="D8" s="26" t="s">
        <v>9</v>
      </c>
    </row>
    <row r="9" spans="1:5">
      <c r="A9" s="81" t="s">
        <v>34</v>
      </c>
      <c r="B9" s="82"/>
      <c r="C9" s="60">
        <v>28</v>
      </c>
      <c r="D9" s="60" t="s">
        <v>38</v>
      </c>
    </row>
    <row r="10" spans="1:5">
      <c r="A10" s="81" t="s">
        <v>35</v>
      </c>
      <c r="B10" s="82"/>
      <c r="C10" s="60">
        <v>20</v>
      </c>
      <c r="D10" s="58" t="s">
        <v>39</v>
      </c>
    </row>
    <row r="11" spans="1:5">
      <c r="A11" s="83" t="s">
        <v>36</v>
      </c>
      <c r="B11" s="84"/>
      <c r="C11" s="55">
        <v>1</v>
      </c>
      <c r="D11" s="55" t="s">
        <v>40</v>
      </c>
    </row>
    <row r="12" spans="1:5">
      <c r="A12" s="54" t="s">
        <v>37</v>
      </c>
      <c r="B12" s="54"/>
      <c r="C12" s="55">
        <v>22.4</v>
      </c>
      <c r="D12" s="55" t="s">
        <v>41</v>
      </c>
    </row>
    <row r="13" spans="1:5" ht="33.6" customHeight="1">
      <c r="A13" s="79" t="s">
        <v>45</v>
      </c>
      <c r="B13" s="80"/>
      <c r="C13" s="67">
        <f>C8*(C9/C12)*(273/(273+C10))*(C11/1)</f>
        <v>43.026290784982933</v>
      </c>
      <c r="D13" s="56" t="s">
        <v>42</v>
      </c>
    </row>
    <row r="14" spans="1:5" ht="34.799999999999997" customHeight="1">
      <c r="A14" s="79" t="s">
        <v>45</v>
      </c>
      <c r="B14" s="80"/>
      <c r="C14" s="67">
        <f>C13*(1/10000)</f>
        <v>4.3026290784982935E-3</v>
      </c>
      <c r="D14" s="59" t="s">
        <v>43</v>
      </c>
    </row>
  </sheetData>
  <mergeCells count="12">
    <mergeCell ref="A13:B13"/>
    <mergeCell ref="A14:B14"/>
    <mergeCell ref="A9:B9"/>
    <mergeCell ref="A10:B10"/>
    <mergeCell ref="A11:B11"/>
    <mergeCell ref="A8:B8"/>
    <mergeCell ref="A1:D1"/>
    <mergeCell ref="A2:B2"/>
    <mergeCell ref="A3:B3"/>
    <mergeCell ref="A4:B4"/>
    <mergeCell ref="A5:B5"/>
    <mergeCell ref="A6:B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29" customWidth="1"/>
    <col min="3" max="3" width="16.19921875" style="30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110.4" customHeight="1">
      <c r="F1" s="35" t="s">
        <v>19</v>
      </c>
      <c r="G1" s="44" t="s">
        <v>24</v>
      </c>
      <c r="H1" s="35" t="s">
        <v>10</v>
      </c>
      <c r="I1" s="44" t="s">
        <v>27</v>
      </c>
      <c r="J1" s="44" t="s">
        <v>28</v>
      </c>
      <c r="K1" s="44" t="s">
        <v>25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5">
        <v>6.9900000000000004E-2</v>
      </c>
      <c r="L2" s="19"/>
      <c r="M2" s="20"/>
      <c r="O2" s="2"/>
      <c r="T2" s="3"/>
    </row>
    <row r="3" spans="1:20">
      <c r="K3" s="9"/>
      <c r="L3" s="12"/>
      <c r="M3" s="12"/>
    </row>
    <row r="6" spans="1:20" ht="103.2" customHeight="1">
      <c r="A6" s="34" t="s">
        <v>22</v>
      </c>
      <c r="B6" s="36" t="s">
        <v>4</v>
      </c>
      <c r="C6" s="46" t="s">
        <v>23</v>
      </c>
      <c r="D6" s="41"/>
      <c r="E6" s="41"/>
      <c r="F6" s="41"/>
      <c r="G6" s="41"/>
      <c r="H6" s="41"/>
      <c r="I6" s="16"/>
      <c r="J6" s="16"/>
      <c r="K6" s="16"/>
      <c r="L6" s="15"/>
    </row>
    <row r="7" spans="1:20">
      <c r="A7" s="62">
        <v>0</v>
      </c>
      <c r="B7" s="61">
        <v>0</v>
      </c>
      <c r="C7" s="40">
        <f>B7*($H$2/$G$2)*(273/$F$2)</f>
        <v>0</v>
      </c>
      <c r="D7" s="42"/>
      <c r="E7" s="43"/>
      <c r="F7" s="42"/>
      <c r="G7" s="42"/>
      <c r="H7" s="42"/>
      <c r="I7" s="31"/>
      <c r="J7" s="31"/>
      <c r="K7" s="13"/>
      <c r="L7" s="12"/>
    </row>
    <row r="8" spans="1:20">
      <c r="A8" s="63">
        <v>5</v>
      </c>
      <c r="B8" s="61">
        <v>4</v>
      </c>
      <c r="C8" s="40">
        <f t="shared" ref="C8:C67" si="0">B8*($H$2/$G$2)*(273/$F$2)</f>
        <v>4.6587030716723552</v>
      </c>
      <c r="D8" s="42"/>
      <c r="E8" s="43"/>
      <c r="F8" s="42"/>
      <c r="G8" s="42"/>
      <c r="H8" s="42"/>
      <c r="I8" s="31"/>
      <c r="J8" s="31"/>
      <c r="K8" s="13"/>
      <c r="L8" s="12"/>
    </row>
    <row r="9" spans="1:20">
      <c r="A9" s="62">
        <v>10</v>
      </c>
      <c r="B9" s="61">
        <v>5</v>
      </c>
      <c r="C9" s="40">
        <f t="shared" si="0"/>
        <v>5.8233788395904433</v>
      </c>
      <c r="D9" s="42"/>
      <c r="E9" s="43"/>
      <c r="F9" s="42"/>
      <c r="G9" s="42"/>
      <c r="H9" s="42"/>
      <c r="I9" s="31"/>
      <c r="J9" s="31"/>
      <c r="K9" s="13"/>
      <c r="L9" s="12"/>
    </row>
    <row r="10" spans="1:20">
      <c r="A10" s="62">
        <v>15</v>
      </c>
      <c r="B10" s="61">
        <v>5</v>
      </c>
      <c r="C10" s="40">
        <f t="shared" si="0"/>
        <v>5.8233788395904433</v>
      </c>
      <c r="D10" s="42"/>
      <c r="E10" s="43"/>
      <c r="F10" s="42"/>
      <c r="G10" s="42"/>
      <c r="H10" s="42"/>
      <c r="I10" s="31"/>
      <c r="J10" s="31"/>
      <c r="K10" s="13"/>
      <c r="L10" s="12"/>
    </row>
    <row r="11" spans="1:20">
      <c r="A11" s="62">
        <v>20</v>
      </c>
      <c r="B11" s="61">
        <v>5</v>
      </c>
      <c r="C11" s="40">
        <f t="shared" si="0"/>
        <v>5.8233788395904433</v>
      </c>
      <c r="D11" s="42"/>
      <c r="E11" s="43"/>
      <c r="F11" s="42"/>
      <c r="G11" s="42"/>
      <c r="H11" s="42"/>
      <c r="I11" s="31"/>
      <c r="J11" s="31"/>
      <c r="K11" s="13"/>
      <c r="L11" s="12"/>
    </row>
    <row r="12" spans="1:20">
      <c r="A12" s="62">
        <v>25</v>
      </c>
      <c r="B12" s="61">
        <v>5</v>
      </c>
      <c r="C12" s="40">
        <f t="shared" si="0"/>
        <v>5.8233788395904433</v>
      </c>
      <c r="D12" s="42"/>
      <c r="E12" s="43"/>
      <c r="F12" s="42"/>
      <c r="G12" s="42"/>
      <c r="H12" s="42"/>
      <c r="I12" s="31"/>
      <c r="J12" s="31"/>
      <c r="K12" s="13"/>
      <c r="L12" s="12"/>
    </row>
    <row r="13" spans="1:20">
      <c r="A13" s="62">
        <v>30</v>
      </c>
      <c r="B13" s="61">
        <v>6</v>
      </c>
      <c r="C13" s="40">
        <f t="shared" si="0"/>
        <v>6.9880546075085324</v>
      </c>
      <c r="D13" s="42"/>
      <c r="E13" s="43"/>
      <c r="F13" s="42"/>
      <c r="G13" s="42"/>
      <c r="H13" s="42"/>
      <c r="I13" s="31"/>
      <c r="J13" s="31"/>
      <c r="K13" s="13"/>
      <c r="L13" s="12"/>
    </row>
    <row r="14" spans="1:20">
      <c r="A14" s="62">
        <v>35</v>
      </c>
      <c r="B14" s="61">
        <v>6</v>
      </c>
      <c r="C14" s="40">
        <f t="shared" si="0"/>
        <v>6.9880546075085324</v>
      </c>
      <c r="D14" s="42"/>
      <c r="E14" s="43"/>
      <c r="F14" s="42"/>
      <c r="G14" s="42"/>
      <c r="H14" s="42"/>
      <c r="I14" s="31"/>
      <c r="J14" s="31"/>
      <c r="K14" s="13"/>
      <c r="L14" s="12"/>
    </row>
    <row r="15" spans="1:20">
      <c r="A15" s="62">
        <v>40</v>
      </c>
      <c r="B15" s="61">
        <v>6</v>
      </c>
      <c r="C15" s="40">
        <f t="shared" si="0"/>
        <v>6.9880546075085324</v>
      </c>
      <c r="D15" s="42"/>
      <c r="E15" s="43"/>
      <c r="F15" s="42"/>
      <c r="G15" s="42"/>
      <c r="H15" s="42"/>
      <c r="I15" s="31"/>
      <c r="J15" s="31"/>
      <c r="K15" s="13"/>
      <c r="L15" s="12"/>
    </row>
    <row r="16" spans="1:20">
      <c r="A16" s="62">
        <v>45</v>
      </c>
      <c r="B16" s="61">
        <v>7</v>
      </c>
      <c r="C16" s="40">
        <f t="shared" si="0"/>
        <v>8.1527303754266214</v>
      </c>
      <c r="D16" s="42"/>
      <c r="E16" s="43"/>
      <c r="F16" s="42"/>
      <c r="G16" s="42"/>
      <c r="H16" s="42"/>
      <c r="I16" s="31"/>
      <c r="J16" s="31"/>
      <c r="K16" s="13"/>
      <c r="L16" s="12"/>
    </row>
    <row r="17" spans="1:19">
      <c r="A17" s="62">
        <v>50</v>
      </c>
      <c r="B17" s="61">
        <v>7</v>
      </c>
      <c r="C17" s="40">
        <f t="shared" si="0"/>
        <v>8.1527303754266214</v>
      </c>
      <c r="D17" s="42"/>
      <c r="E17" s="43"/>
      <c r="F17" s="42"/>
      <c r="G17" s="42"/>
      <c r="H17" s="42"/>
      <c r="I17" s="31"/>
      <c r="J17" s="31"/>
      <c r="K17" s="13"/>
      <c r="L17" s="12"/>
    </row>
    <row r="18" spans="1:19">
      <c r="A18" s="62">
        <v>55</v>
      </c>
      <c r="B18" s="61">
        <v>7</v>
      </c>
      <c r="C18" s="40">
        <f t="shared" si="0"/>
        <v>8.1527303754266214</v>
      </c>
      <c r="D18" s="42"/>
      <c r="E18" s="43"/>
      <c r="F18" s="42"/>
      <c r="G18" s="42"/>
      <c r="H18" s="42"/>
      <c r="I18" s="31"/>
      <c r="J18" s="31"/>
      <c r="K18" s="13"/>
      <c r="L18" s="12"/>
    </row>
    <row r="19" spans="1:19">
      <c r="A19" s="62">
        <v>60</v>
      </c>
      <c r="B19" s="61">
        <v>8</v>
      </c>
      <c r="C19" s="40">
        <f t="shared" si="0"/>
        <v>9.3174061433447104</v>
      </c>
      <c r="D19" s="42"/>
      <c r="E19" s="43"/>
      <c r="F19" s="42"/>
      <c r="G19" s="42"/>
      <c r="H19" s="42"/>
      <c r="I19" s="31"/>
      <c r="J19" s="31"/>
      <c r="K19" s="13"/>
      <c r="L19" s="12"/>
    </row>
    <row r="20" spans="1:19">
      <c r="A20" s="62">
        <v>65</v>
      </c>
      <c r="B20" s="61">
        <v>8</v>
      </c>
      <c r="C20" s="40">
        <f t="shared" si="0"/>
        <v>9.3174061433447104</v>
      </c>
      <c r="D20" s="42"/>
      <c r="E20" s="43"/>
      <c r="F20" s="42"/>
      <c r="G20" s="42"/>
      <c r="H20" s="42"/>
      <c r="I20" s="31"/>
      <c r="J20" s="31"/>
      <c r="K20" s="13"/>
      <c r="L20" s="12"/>
    </row>
    <row r="21" spans="1:19">
      <c r="A21" s="62">
        <v>70</v>
      </c>
      <c r="B21" s="61">
        <v>8</v>
      </c>
      <c r="C21" s="40">
        <f t="shared" si="0"/>
        <v>9.3174061433447104</v>
      </c>
      <c r="D21" s="42"/>
      <c r="E21" s="43"/>
      <c r="F21" s="42"/>
      <c r="G21" s="42"/>
      <c r="H21" s="42"/>
      <c r="I21" s="31"/>
      <c r="J21" s="31"/>
      <c r="K21" s="13"/>
      <c r="L21" s="12"/>
    </row>
    <row r="22" spans="1:19">
      <c r="A22" s="62">
        <v>75</v>
      </c>
      <c r="B22" s="61">
        <v>9</v>
      </c>
      <c r="C22" s="40">
        <f t="shared" si="0"/>
        <v>10.482081911262798</v>
      </c>
      <c r="D22" s="42"/>
      <c r="E22" s="43"/>
      <c r="F22" s="42"/>
      <c r="G22" s="42"/>
      <c r="H22" s="42"/>
      <c r="I22" s="31"/>
      <c r="J22" s="31"/>
      <c r="K22" s="13"/>
      <c r="L22" s="12"/>
    </row>
    <row r="23" spans="1:19" ht="16.2" thickBot="1">
      <c r="A23" s="62">
        <v>80</v>
      </c>
      <c r="B23" s="61">
        <v>9</v>
      </c>
      <c r="C23" s="40">
        <f t="shared" si="0"/>
        <v>10.482081911262798</v>
      </c>
      <c r="D23" s="42"/>
      <c r="E23" s="43"/>
      <c r="F23" s="42"/>
      <c r="G23" s="42"/>
      <c r="H23" s="42"/>
      <c r="I23" s="31"/>
      <c r="J23" s="31"/>
      <c r="K23" s="13"/>
      <c r="L23" s="12"/>
    </row>
    <row r="24" spans="1:19" ht="17.399999999999999">
      <c r="A24" s="62">
        <v>85</v>
      </c>
      <c r="B24" s="61">
        <v>9</v>
      </c>
      <c r="C24" s="40">
        <f t="shared" si="0"/>
        <v>10.482081911262798</v>
      </c>
      <c r="D24" s="42"/>
      <c r="E24" s="43"/>
      <c r="F24" s="69" t="s">
        <v>26</v>
      </c>
      <c r="G24" s="70"/>
      <c r="H24" s="70"/>
      <c r="I24" s="52" t="s">
        <v>29</v>
      </c>
      <c r="J24" s="47"/>
      <c r="K24" s="7"/>
      <c r="L24" s="7"/>
      <c r="M24" s="8"/>
    </row>
    <row r="25" spans="1:19" ht="17.399999999999999">
      <c r="A25" s="62">
        <v>90</v>
      </c>
      <c r="B25" s="61">
        <v>10</v>
      </c>
      <c r="C25" s="40">
        <f t="shared" si="0"/>
        <v>11.646757679180887</v>
      </c>
      <c r="D25" s="42"/>
      <c r="E25" s="43"/>
      <c r="F25" s="71"/>
      <c r="G25" s="72"/>
      <c r="H25" s="72"/>
      <c r="I25" s="50" t="s">
        <v>30</v>
      </c>
      <c r="J25" s="48"/>
      <c r="K25" s="9"/>
      <c r="L25" s="9"/>
      <c r="M25" s="10"/>
    </row>
    <row r="26" spans="1:19" ht="17.399999999999999">
      <c r="A26" s="62">
        <v>95</v>
      </c>
      <c r="B26" s="61">
        <v>10</v>
      </c>
      <c r="C26" s="40">
        <f t="shared" si="0"/>
        <v>11.646757679180887</v>
      </c>
      <c r="D26" s="42"/>
      <c r="E26" s="43"/>
      <c r="F26" s="49"/>
      <c r="G26" s="48"/>
      <c r="H26" s="48"/>
      <c r="I26" s="51" t="s">
        <v>31</v>
      </c>
      <c r="J26" s="48"/>
      <c r="K26" s="9"/>
      <c r="L26" s="9"/>
      <c r="M26" s="10"/>
    </row>
    <row r="27" spans="1:19" ht="17.399999999999999">
      <c r="A27" s="62">
        <v>100</v>
      </c>
      <c r="B27" s="61">
        <v>10</v>
      </c>
      <c r="C27" s="40">
        <f t="shared" si="0"/>
        <v>11.646757679180887</v>
      </c>
      <c r="D27" s="42"/>
      <c r="E27" s="43"/>
      <c r="F27" s="87" t="s">
        <v>5</v>
      </c>
      <c r="G27" s="85">
        <f>($J$2/$I$2)*$K$2</f>
        <v>2.157782608695652E-2</v>
      </c>
      <c r="H27" s="86" t="s">
        <v>32</v>
      </c>
      <c r="I27" s="51" t="s">
        <v>33</v>
      </c>
      <c r="J27" s="48"/>
      <c r="K27" s="9"/>
      <c r="L27" s="9"/>
      <c r="M27" s="10"/>
    </row>
    <row r="28" spans="1:19" ht="18" thickBot="1">
      <c r="A28" s="62">
        <v>105</v>
      </c>
      <c r="B28" s="61">
        <v>11</v>
      </c>
      <c r="C28" s="40">
        <f t="shared" si="0"/>
        <v>12.811433447098976</v>
      </c>
      <c r="D28" s="42"/>
      <c r="E28" s="43"/>
      <c r="F28" s="88"/>
      <c r="G28" s="89">
        <f>G27*3600</f>
        <v>77.680173913043475</v>
      </c>
      <c r="H28" s="53" t="s">
        <v>46</v>
      </c>
      <c r="I28" s="90"/>
      <c r="J28" s="90"/>
      <c r="K28" s="91"/>
      <c r="L28" s="92"/>
      <c r="M28" s="11"/>
    </row>
    <row r="29" spans="1:19">
      <c r="A29" s="62">
        <v>110</v>
      </c>
      <c r="B29" s="61">
        <v>11</v>
      </c>
      <c r="C29" s="40">
        <f t="shared" si="0"/>
        <v>12.811433447098976</v>
      </c>
      <c r="D29" s="42"/>
      <c r="E29" s="43"/>
      <c r="F29" s="42"/>
      <c r="G29" s="42"/>
      <c r="H29" s="42"/>
      <c r="I29" s="31"/>
      <c r="J29" s="31"/>
      <c r="K29" s="13"/>
      <c r="L29" s="32"/>
      <c r="M29" s="12"/>
      <c r="N29" s="32"/>
      <c r="O29" s="33"/>
      <c r="P29" s="32"/>
      <c r="Q29" s="9"/>
      <c r="R29" s="9"/>
      <c r="S29" s="9"/>
    </row>
    <row r="30" spans="1:19">
      <c r="A30" s="62">
        <v>115</v>
      </c>
      <c r="B30" s="61">
        <v>11</v>
      </c>
      <c r="C30" s="40">
        <f t="shared" si="0"/>
        <v>12.811433447098976</v>
      </c>
      <c r="D30" s="42"/>
      <c r="E30" s="43"/>
      <c r="F30" s="42"/>
      <c r="G30" s="42"/>
      <c r="H30" s="42"/>
      <c r="I30" s="31"/>
      <c r="J30" s="31"/>
      <c r="K30" s="13"/>
      <c r="L30" s="75"/>
      <c r="M30" s="75"/>
      <c r="N30" s="75"/>
      <c r="O30" s="75"/>
      <c r="P30" s="25"/>
      <c r="Q30" s="17"/>
      <c r="R30" s="17"/>
      <c r="S30" s="9"/>
    </row>
    <row r="31" spans="1:19">
      <c r="A31" s="62">
        <v>120</v>
      </c>
      <c r="B31" s="61">
        <v>11</v>
      </c>
      <c r="C31" s="40">
        <f t="shared" si="0"/>
        <v>12.811433447098976</v>
      </c>
      <c r="D31" s="42"/>
      <c r="E31" s="43"/>
      <c r="F31" s="42"/>
      <c r="G31" s="42"/>
      <c r="H31" s="42"/>
      <c r="I31" s="31"/>
      <c r="J31" s="31"/>
      <c r="K31" s="13"/>
      <c r="L31" s="73"/>
      <c r="M31" s="73"/>
      <c r="N31" s="13"/>
      <c r="O31" s="22"/>
      <c r="P31" s="12"/>
      <c r="Q31" s="9"/>
      <c r="R31" s="9"/>
      <c r="S31" s="9"/>
    </row>
    <row r="32" spans="1:19">
      <c r="A32" s="62">
        <v>125</v>
      </c>
      <c r="B32" s="61">
        <v>12</v>
      </c>
      <c r="C32" s="40">
        <f t="shared" si="0"/>
        <v>13.976109215017065</v>
      </c>
      <c r="D32" s="42"/>
      <c r="E32" s="43"/>
      <c r="F32" s="42"/>
      <c r="G32" s="42"/>
      <c r="H32" s="42"/>
      <c r="I32" s="31"/>
      <c r="J32" s="31"/>
      <c r="K32" s="13"/>
      <c r="L32" s="73"/>
      <c r="M32" s="73"/>
      <c r="N32" s="13"/>
      <c r="O32" s="22"/>
      <c r="P32" s="9"/>
      <c r="Q32" s="9"/>
      <c r="R32" s="9"/>
      <c r="S32" s="9"/>
    </row>
    <row r="33" spans="1:19">
      <c r="A33" s="62">
        <v>130</v>
      </c>
      <c r="B33" s="61">
        <v>12</v>
      </c>
      <c r="C33" s="40">
        <f t="shared" si="0"/>
        <v>13.976109215017065</v>
      </c>
      <c r="D33" s="42"/>
      <c r="E33" s="43"/>
      <c r="F33" s="42"/>
      <c r="G33" s="42"/>
      <c r="H33" s="42"/>
      <c r="I33" s="31"/>
      <c r="J33" s="31"/>
      <c r="K33" s="13"/>
      <c r="L33" s="73"/>
      <c r="M33" s="73"/>
      <c r="N33" s="13"/>
      <c r="O33" s="22"/>
      <c r="P33" s="9"/>
      <c r="Q33" s="9"/>
      <c r="R33" s="9"/>
      <c r="S33" s="9"/>
    </row>
    <row r="34" spans="1:19">
      <c r="A34" s="62">
        <v>135</v>
      </c>
      <c r="B34" s="61">
        <v>12</v>
      </c>
      <c r="C34" s="40">
        <f t="shared" si="0"/>
        <v>13.976109215017065</v>
      </c>
      <c r="D34" s="42"/>
      <c r="E34" s="43"/>
      <c r="F34" s="42"/>
      <c r="G34" s="42"/>
      <c r="H34" s="42"/>
      <c r="I34" s="31"/>
      <c r="J34" s="31"/>
      <c r="K34" s="13"/>
      <c r="L34" s="73"/>
      <c r="M34" s="73"/>
      <c r="N34" s="13"/>
      <c r="O34" s="22"/>
      <c r="P34" s="9"/>
      <c r="Q34" s="9"/>
      <c r="R34" s="9"/>
      <c r="S34" s="9"/>
    </row>
    <row r="35" spans="1:19">
      <c r="A35" s="62">
        <v>140</v>
      </c>
      <c r="B35" s="61">
        <v>13</v>
      </c>
      <c r="C35" s="40">
        <f t="shared" si="0"/>
        <v>15.140784982935154</v>
      </c>
      <c r="D35" s="42"/>
      <c r="E35" s="43"/>
      <c r="F35" s="42"/>
      <c r="G35" s="42"/>
      <c r="H35" s="42"/>
      <c r="I35" s="31"/>
      <c r="J35" s="31"/>
      <c r="K35" s="13"/>
      <c r="L35" s="73"/>
      <c r="M35" s="73"/>
      <c r="N35" s="23"/>
      <c r="O35" s="22"/>
      <c r="P35" s="9"/>
      <c r="Q35" s="9"/>
      <c r="R35" s="9"/>
      <c r="S35" s="9"/>
    </row>
    <row r="36" spans="1:19">
      <c r="A36" s="62">
        <v>145</v>
      </c>
      <c r="B36" s="61">
        <v>13</v>
      </c>
      <c r="C36" s="40">
        <f t="shared" si="0"/>
        <v>15.140784982935154</v>
      </c>
      <c r="D36" s="42"/>
      <c r="E36" s="43"/>
      <c r="F36" s="42"/>
      <c r="G36" s="42"/>
      <c r="H36" s="42"/>
      <c r="I36" s="31"/>
      <c r="J36" s="31"/>
      <c r="K36" s="13"/>
      <c r="L36" s="73"/>
      <c r="M36" s="73"/>
      <c r="N36" s="23"/>
      <c r="O36" s="22"/>
      <c r="P36" s="9"/>
      <c r="Q36" s="9"/>
      <c r="R36" s="9"/>
      <c r="S36" s="9"/>
    </row>
    <row r="37" spans="1:19">
      <c r="A37" s="62">
        <v>150</v>
      </c>
      <c r="B37" s="61">
        <v>13</v>
      </c>
      <c r="C37" s="40">
        <f t="shared" si="0"/>
        <v>15.140784982935154</v>
      </c>
      <c r="D37" s="42"/>
      <c r="E37" s="43"/>
      <c r="F37" s="42"/>
      <c r="G37" s="42"/>
      <c r="H37" s="42"/>
      <c r="I37" s="31"/>
      <c r="J37" s="31"/>
      <c r="K37" s="13"/>
      <c r="L37" s="13"/>
      <c r="M37" s="13"/>
      <c r="N37" s="21"/>
      <c r="O37" s="24"/>
      <c r="P37" s="12"/>
      <c r="Q37" s="12"/>
      <c r="R37" s="12"/>
      <c r="S37" s="9"/>
    </row>
    <row r="38" spans="1:19" ht="15" customHeight="1">
      <c r="A38" s="62">
        <v>155</v>
      </c>
      <c r="B38" s="61">
        <v>13</v>
      </c>
      <c r="C38" s="40">
        <f t="shared" si="0"/>
        <v>15.140784982935154</v>
      </c>
      <c r="D38" s="42"/>
      <c r="E38" s="43"/>
      <c r="F38" s="42"/>
      <c r="G38" s="42"/>
      <c r="H38" s="42"/>
      <c r="I38" s="31"/>
      <c r="J38" s="31"/>
      <c r="K38" s="13"/>
      <c r="L38" s="74"/>
      <c r="M38" s="74"/>
      <c r="N38" s="23"/>
      <c r="O38" s="22"/>
      <c r="P38" s="9"/>
      <c r="Q38" s="9"/>
      <c r="R38" s="9"/>
      <c r="S38" s="9"/>
    </row>
    <row r="39" spans="1:19">
      <c r="A39" s="62">
        <v>160</v>
      </c>
      <c r="B39" s="61">
        <v>14</v>
      </c>
      <c r="C39" s="40">
        <f t="shared" si="0"/>
        <v>16.305460750853243</v>
      </c>
      <c r="D39" s="42"/>
      <c r="E39" s="43"/>
      <c r="F39" s="42"/>
      <c r="G39" s="42"/>
      <c r="H39" s="42"/>
      <c r="I39" s="31"/>
      <c r="J39" s="31"/>
      <c r="K39" s="13"/>
      <c r="L39" s="12"/>
      <c r="P39" s="9"/>
      <c r="Q39" s="9"/>
      <c r="R39" s="9"/>
      <c r="S39" s="9"/>
    </row>
    <row r="40" spans="1:19">
      <c r="A40" s="62">
        <v>165</v>
      </c>
      <c r="B40" s="61">
        <v>14</v>
      </c>
      <c r="C40" s="40">
        <f t="shared" si="0"/>
        <v>16.305460750853243</v>
      </c>
      <c r="D40" s="42"/>
      <c r="E40" s="43"/>
      <c r="F40" s="42"/>
      <c r="G40" s="42"/>
      <c r="H40" s="42"/>
      <c r="I40" s="31"/>
      <c r="J40" s="31"/>
      <c r="K40" s="13"/>
      <c r="L40" s="12"/>
    </row>
    <row r="41" spans="1:19">
      <c r="A41" s="62">
        <v>170</v>
      </c>
      <c r="B41" s="61">
        <v>14</v>
      </c>
      <c r="C41" s="40">
        <f t="shared" si="0"/>
        <v>16.305460750853243</v>
      </c>
      <c r="D41" s="42"/>
      <c r="E41" s="43"/>
      <c r="F41" s="42"/>
      <c r="G41" s="42"/>
      <c r="H41" s="42"/>
      <c r="I41" s="31"/>
      <c r="J41" s="31"/>
      <c r="K41" s="13"/>
      <c r="L41" s="12"/>
    </row>
    <row r="42" spans="1:19">
      <c r="A42" s="62">
        <v>175</v>
      </c>
      <c r="B42" s="61">
        <v>15</v>
      </c>
      <c r="C42" s="40">
        <f t="shared" si="0"/>
        <v>17.47013651877133</v>
      </c>
      <c r="D42" s="42"/>
      <c r="E42" s="43"/>
      <c r="F42" s="42"/>
      <c r="G42" s="42"/>
      <c r="H42" s="42"/>
      <c r="I42" s="31"/>
      <c r="J42" s="31"/>
      <c r="K42" s="13"/>
      <c r="L42" s="12"/>
    </row>
    <row r="43" spans="1:19">
      <c r="A43" s="62">
        <v>180</v>
      </c>
      <c r="B43" s="61">
        <v>15</v>
      </c>
      <c r="C43" s="40">
        <f t="shared" si="0"/>
        <v>17.47013651877133</v>
      </c>
      <c r="D43" s="42"/>
      <c r="E43" s="43"/>
      <c r="F43" s="42"/>
      <c r="G43" s="42"/>
      <c r="H43" s="42"/>
      <c r="I43" s="31"/>
      <c r="J43" s="31"/>
      <c r="K43" s="13"/>
      <c r="L43" s="12"/>
    </row>
    <row r="44" spans="1:19">
      <c r="A44" s="62">
        <v>185</v>
      </c>
      <c r="B44" s="61">
        <v>15</v>
      </c>
      <c r="C44" s="40">
        <f t="shared" si="0"/>
        <v>17.47013651877133</v>
      </c>
      <c r="D44" s="42"/>
      <c r="E44" s="43"/>
      <c r="F44" s="42"/>
      <c r="G44" s="42"/>
      <c r="H44" s="42"/>
      <c r="I44" s="31"/>
      <c r="J44" s="31"/>
      <c r="K44" s="13"/>
      <c r="L44" s="12"/>
    </row>
    <row r="45" spans="1:19">
      <c r="A45" s="62">
        <v>190</v>
      </c>
      <c r="B45" s="61">
        <v>15</v>
      </c>
      <c r="C45" s="40">
        <f t="shared" si="0"/>
        <v>17.47013651877133</v>
      </c>
      <c r="D45" s="42"/>
      <c r="E45" s="43"/>
      <c r="F45" s="42"/>
      <c r="G45" s="42"/>
      <c r="H45" s="42"/>
      <c r="I45" s="31"/>
      <c r="J45" s="31"/>
      <c r="K45" s="13"/>
      <c r="L45" s="12"/>
    </row>
    <row r="46" spans="1:19">
      <c r="A46" s="62">
        <v>195</v>
      </c>
      <c r="B46" s="61">
        <v>15</v>
      </c>
      <c r="C46" s="40">
        <f t="shared" si="0"/>
        <v>17.47013651877133</v>
      </c>
      <c r="D46" s="42"/>
      <c r="E46" s="43"/>
      <c r="F46" s="42"/>
      <c r="G46" s="42"/>
      <c r="H46" s="42"/>
      <c r="I46" s="31"/>
      <c r="J46" s="31"/>
      <c r="K46" s="13"/>
      <c r="L46" s="12"/>
    </row>
    <row r="47" spans="1:19">
      <c r="A47" s="62">
        <v>200</v>
      </c>
      <c r="B47" s="61">
        <v>16</v>
      </c>
      <c r="C47" s="40">
        <f t="shared" si="0"/>
        <v>18.634812286689421</v>
      </c>
      <c r="D47" s="42"/>
      <c r="E47" s="43"/>
      <c r="F47" s="42"/>
      <c r="G47" s="42"/>
      <c r="H47" s="42"/>
      <c r="I47" s="31"/>
      <c r="J47" s="31"/>
      <c r="K47" s="13"/>
      <c r="L47" s="12"/>
    </row>
    <row r="48" spans="1:19">
      <c r="A48" s="62">
        <v>205</v>
      </c>
      <c r="B48" s="61">
        <v>16</v>
      </c>
      <c r="C48" s="40">
        <f t="shared" si="0"/>
        <v>18.634812286689421</v>
      </c>
      <c r="D48" s="42"/>
      <c r="E48" s="43"/>
      <c r="F48" s="42"/>
      <c r="G48" s="42"/>
      <c r="H48" s="42"/>
      <c r="I48" s="31"/>
      <c r="J48" s="31"/>
      <c r="K48" s="13"/>
      <c r="L48" s="12"/>
    </row>
    <row r="49" spans="1:12">
      <c r="A49" s="62">
        <v>210</v>
      </c>
      <c r="B49" s="61">
        <v>16</v>
      </c>
      <c r="C49" s="40">
        <f t="shared" si="0"/>
        <v>18.634812286689421</v>
      </c>
      <c r="D49" s="42"/>
      <c r="E49" s="43"/>
      <c r="F49" s="42"/>
      <c r="G49" s="42"/>
      <c r="H49" s="42"/>
      <c r="I49" s="31"/>
      <c r="J49" s="31"/>
      <c r="K49" s="13"/>
      <c r="L49" s="12"/>
    </row>
    <row r="50" spans="1:12">
      <c r="A50" s="62">
        <v>215</v>
      </c>
      <c r="B50" s="61">
        <v>17</v>
      </c>
      <c r="C50" s="40">
        <f t="shared" si="0"/>
        <v>19.799488054607508</v>
      </c>
      <c r="D50" s="42"/>
      <c r="E50" s="43"/>
      <c r="F50" s="42"/>
      <c r="G50" s="42"/>
      <c r="H50" s="42"/>
      <c r="I50" s="31"/>
      <c r="J50" s="31"/>
      <c r="K50" s="13"/>
      <c r="L50" s="12"/>
    </row>
    <row r="51" spans="1:12">
      <c r="A51" s="62">
        <v>220</v>
      </c>
      <c r="B51" s="61">
        <v>17</v>
      </c>
      <c r="C51" s="40">
        <f t="shared" si="0"/>
        <v>19.799488054607508</v>
      </c>
      <c r="D51" s="42"/>
      <c r="E51" s="43"/>
      <c r="F51" s="42"/>
      <c r="G51" s="42"/>
      <c r="H51" s="42"/>
      <c r="I51" s="31"/>
      <c r="J51" s="31"/>
      <c r="K51" s="13"/>
      <c r="L51" s="12"/>
    </row>
    <row r="52" spans="1:12">
      <c r="A52" s="62">
        <v>225</v>
      </c>
      <c r="B52" s="61">
        <v>17</v>
      </c>
      <c r="C52" s="40">
        <f t="shared" si="0"/>
        <v>19.799488054607508</v>
      </c>
      <c r="D52" s="42"/>
      <c r="E52" s="43"/>
      <c r="F52" s="42"/>
      <c r="G52" s="42"/>
      <c r="H52" s="42"/>
      <c r="I52" s="31"/>
      <c r="J52" s="31"/>
      <c r="K52" s="13"/>
      <c r="L52" s="12"/>
    </row>
    <row r="53" spans="1:12">
      <c r="A53" s="62">
        <v>230</v>
      </c>
      <c r="B53" s="61">
        <v>18</v>
      </c>
      <c r="C53" s="40">
        <f t="shared" si="0"/>
        <v>20.964163822525595</v>
      </c>
      <c r="D53" s="42"/>
      <c r="E53" s="43"/>
      <c r="F53" s="42"/>
      <c r="G53" s="42"/>
      <c r="H53" s="42"/>
      <c r="I53" s="31"/>
      <c r="J53" s="31"/>
      <c r="K53" s="13"/>
      <c r="L53" s="12"/>
    </row>
    <row r="54" spans="1:12">
      <c r="A54" s="62">
        <v>235</v>
      </c>
      <c r="B54" s="61">
        <v>18</v>
      </c>
      <c r="C54" s="40">
        <f t="shared" si="0"/>
        <v>20.964163822525595</v>
      </c>
      <c r="D54" s="42"/>
      <c r="E54" s="43"/>
      <c r="F54" s="42"/>
      <c r="G54" s="42"/>
      <c r="H54" s="42"/>
      <c r="I54" s="31"/>
      <c r="J54" s="31"/>
      <c r="K54" s="13"/>
      <c r="L54" s="12"/>
    </row>
    <row r="55" spans="1:12">
      <c r="A55" s="62">
        <v>240</v>
      </c>
      <c r="B55" s="61">
        <v>18</v>
      </c>
      <c r="C55" s="40">
        <f t="shared" si="0"/>
        <v>20.964163822525595</v>
      </c>
      <c r="D55" s="42"/>
      <c r="E55" s="43"/>
      <c r="F55" s="42"/>
      <c r="G55" s="42"/>
      <c r="H55" s="42"/>
      <c r="I55" s="31"/>
      <c r="J55" s="31"/>
      <c r="K55" s="13"/>
      <c r="L55" s="12"/>
    </row>
    <row r="56" spans="1:12">
      <c r="A56" s="62">
        <v>245</v>
      </c>
      <c r="B56" s="61">
        <v>19</v>
      </c>
      <c r="C56" s="40">
        <f t="shared" si="0"/>
        <v>22.128839590443686</v>
      </c>
      <c r="D56" s="42"/>
      <c r="E56" s="43"/>
      <c r="F56" s="42"/>
      <c r="G56" s="42"/>
      <c r="H56" s="42"/>
      <c r="I56" s="31"/>
      <c r="J56" s="31"/>
      <c r="K56" s="13"/>
      <c r="L56" s="12"/>
    </row>
    <row r="57" spans="1:12">
      <c r="A57" s="62">
        <v>250</v>
      </c>
      <c r="B57" s="61">
        <v>19</v>
      </c>
      <c r="C57" s="40">
        <f t="shared" si="0"/>
        <v>22.128839590443686</v>
      </c>
      <c r="D57" s="42"/>
      <c r="E57" s="43"/>
      <c r="F57" s="42"/>
      <c r="G57" s="42"/>
      <c r="H57" s="42"/>
      <c r="I57" s="31"/>
      <c r="J57" s="31"/>
      <c r="K57" s="13"/>
      <c r="L57" s="12"/>
    </row>
    <row r="58" spans="1:12">
      <c r="A58" s="62">
        <v>255</v>
      </c>
      <c r="B58" s="61">
        <v>19</v>
      </c>
      <c r="C58" s="40">
        <f t="shared" si="0"/>
        <v>22.128839590443686</v>
      </c>
      <c r="D58" s="42"/>
      <c r="E58" s="43"/>
      <c r="F58" s="42"/>
      <c r="G58" s="42"/>
      <c r="H58" s="42"/>
      <c r="I58" s="31"/>
      <c r="J58" s="31"/>
      <c r="K58" s="13"/>
      <c r="L58" s="12"/>
    </row>
    <row r="59" spans="1:12">
      <c r="A59" s="62">
        <v>260</v>
      </c>
      <c r="B59" s="61">
        <v>20</v>
      </c>
      <c r="C59" s="40">
        <f t="shared" si="0"/>
        <v>23.293515358361773</v>
      </c>
      <c r="D59" s="42"/>
      <c r="E59" s="43"/>
      <c r="F59" s="42"/>
      <c r="G59" s="42"/>
      <c r="H59" s="42"/>
      <c r="I59" s="31"/>
      <c r="J59" s="31"/>
      <c r="K59" s="13"/>
      <c r="L59" s="12"/>
    </row>
    <row r="60" spans="1:12">
      <c r="A60" s="62">
        <v>265</v>
      </c>
      <c r="B60" s="61">
        <v>20</v>
      </c>
      <c r="C60" s="40">
        <f t="shared" si="0"/>
        <v>23.293515358361773</v>
      </c>
      <c r="D60" s="42"/>
      <c r="E60" s="43"/>
      <c r="F60" s="42"/>
      <c r="G60" s="42"/>
      <c r="H60" s="42"/>
      <c r="I60" s="31"/>
      <c r="J60" s="31"/>
      <c r="K60" s="13"/>
      <c r="L60" s="12"/>
    </row>
    <row r="61" spans="1:12">
      <c r="A61" s="62">
        <v>270</v>
      </c>
      <c r="B61" s="61">
        <v>20</v>
      </c>
      <c r="C61" s="40">
        <f t="shared" si="0"/>
        <v>23.293515358361773</v>
      </c>
      <c r="D61" s="42"/>
      <c r="E61" s="43"/>
      <c r="F61" s="42"/>
      <c r="G61" s="42"/>
      <c r="H61" s="42"/>
      <c r="I61" s="31"/>
      <c r="J61" s="31"/>
      <c r="K61" s="13"/>
      <c r="L61" s="12"/>
    </row>
    <row r="62" spans="1:12">
      <c r="A62" s="62">
        <v>275</v>
      </c>
      <c r="B62" s="61">
        <v>20</v>
      </c>
      <c r="C62" s="40">
        <f t="shared" si="0"/>
        <v>23.293515358361773</v>
      </c>
      <c r="D62" s="42"/>
      <c r="E62" s="43"/>
      <c r="F62" s="42"/>
      <c r="G62" s="42"/>
      <c r="H62" s="42"/>
      <c r="I62" s="31"/>
      <c r="J62" s="31"/>
      <c r="K62" s="13"/>
      <c r="L62" s="12"/>
    </row>
    <row r="63" spans="1:12">
      <c r="A63" s="62">
        <v>280</v>
      </c>
      <c r="B63" s="61">
        <v>21</v>
      </c>
      <c r="C63" s="40">
        <f t="shared" si="0"/>
        <v>24.458191126279864</v>
      </c>
      <c r="D63" s="42"/>
      <c r="E63" s="43"/>
      <c r="F63" s="42"/>
      <c r="G63" s="42"/>
      <c r="H63" s="42"/>
      <c r="I63" s="31"/>
      <c r="J63" s="31"/>
      <c r="K63" s="13"/>
      <c r="L63" s="12"/>
    </row>
    <row r="64" spans="1:12">
      <c r="A64" s="62">
        <v>285</v>
      </c>
      <c r="B64" s="61">
        <v>21</v>
      </c>
      <c r="C64" s="40">
        <f t="shared" si="0"/>
        <v>24.458191126279864</v>
      </c>
      <c r="D64" s="42"/>
      <c r="E64" s="43"/>
      <c r="F64" s="42"/>
      <c r="G64" s="42"/>
      <c r="H64" s="42"/>
      <c r="I64" s="31"/>
      <c r="J64" s="31"/>
      <c r="K64" s="13"/>
      <c r="L64" s="12"/>
    </row>
    <row r="65" spans="1:12">
      <c r="A65" s="62">
        <v>290</v>
      </c>
      <c r="B65" s="61">
        <v>21</v>
      </c>
      <c r="C65" s="40">
        <f t="shared" si="0"/>
        <v>24.458191126279864</v>
      </c>
      <c r="D65" s="42"/>
      <c r="E65" s="43"/>
      <c r="F65" s="42"/>
      <c r="G65" s="42"/>
      <c r="H65" s="42"/>
      <c r="I65" s="31"/>
      <c r="J65" s="31"/>
      <c r="K65" s="13"/>
      <c r="L65" s="12"/>
    </row>
    <row r="66" spans="1:12">
      <c r="A66" s="62">
        <v>295</v>
      </c>
      <c r="B66" s="61">
        <v>21</v>
      </c>
      <c r="C66" s="40">
        <f t="shared" si="0"/>
        <v>24.458191126279864</v>
      </c>
      <c r="D66" s="42"/>
      <c r="E66" s="43"/>
      <c r="F66" s="42"/>
      <c r="G66" s="42"/>
      <c r="H66" s="42"/>
      <c r="I66" s="31"/>
      <c r="J66" s="31"/>
      <c r="K66" s="13"/>
      <c r="L66" s="12"/>
    </row>
    <row r="67" spans="1:12">
      <c r="A67" s="62">
        <v>300</v>
      </c>
      <c r="B67" s="61">
        <v>21</v>
      </c>
      <c r="C67" s="40">
        <f t="shared" si="0"/>
        <v>24.458191126279864</v>
      </c>
      <c r="D67" s="42"/>
      <c r="E67" s="43"/>
      <c r="F67" s="42"/>
      <c r="G67" s="42"/>
      <c r="H67" s="42"/>
      <c r="I67" s="31"/>
      <c r="J67" s="31"/>
      <c r="K67" s="13"/>
      <c r="L67" s="12"/>
    </row>
    <row r="68" spans="1:12">
      <c r="H68" s="9"/>
      <c r="I68" s="12"/>
      <c r="J68" s="12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T68"/>
  <sheetViews>
    <sheetView zoomScale="60" zoomScaleNormal="60" workbookViewId="0">
      <selection activeCell="F24" sqref="F24:M28"/>
    </sheetView>
  </sheetViews>
  <sheetFormatPr defaultColWidth="11.19921875" defaultRowHeight="15.6"/>
  <cols>
    <col min="2" max="2" width="16.19921875" style="29" customWidth="1"/>
    <col min="3" max="3" width="16.19921875" style="30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37.796875" customWidth="1"/>
    <col min="14" max="14" width="13.19921875" customWidth="1"/>
    <col min="15" max="15" width="22.59765625" customWidth="1"/>
    <col min="19" max="19" width="34.3984375" customWidth="1"/>
  </cols>
  <sheetData>
    <row r="1" spans="1:20" ht="103.8" customHeight="1">
      <c r="F1" s="35" t="s">
        <v>19</v>
      </c>
      <c r="G1" s="44" t="s">
        <v>24</v>
      </c>
      <c r="H1" s="35" t="s">
        <v>10</v>
      </c>
      <c r="I1" s="44" t="s">
        <v>27</v>
      </c>
      <c r="J1" s="44" t="s">
        <v>28</v>
      </c>
      <c r="K1" s="44" t="s">
        <v>25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5">
        <v>5.3E-3</v>
      </c>
      <c r="L2" s="19"/>
      <c r="M2" s="20"/>
      <c r="O2" s="2"/>
      <c r="T2" s="3"/>
    </row>
    <row r="3" spans="1:20">
      <c r="K3" s="9"/>
      <c r="L3" s="12"/>
      <c r="M3" s="12"/>
    </row>
    <row r="6" spans="1:20" ht="103.2" customHeight="1">
      <c r="A6" s="34" t="s">
        <v>22</v>
      </c>
      <c r="B6" s="36" t="s">
        <v>4</v>
      </c>
      <c r="C6" s="46" t="s">
        <v>23</v>
      </c>
      <c r="D6" s="41"/>
      <c r="E6" s="41"/>
      <c r="F6" s="41"/>
      <c r="G6" s="41"/>
      <c r="H6" s="41"/>
      <c r="I6" s="16"/>
      <c r="J6" s="16"/>
      <c r="K6" s="16"/>
      <c r="L6" s="15"/>
    </row>
    <row r="7" spans="1:20">
      <c r="A7" s="62">
        <v>0</v>
      </c>
      <c r="B7" s="61">
        <v>0</v>
      </c>
      <c r="C7" s="40">
        <f>B7*($H$2/$G$2)*(273/$F$2)</f>
        <v>0</v>
      </c>
      <c r="D7" s="42"/>
      <c r="E7" s="43"/>
      <c r="F7" s="42"/>
      <c r="G7" s="42"/>
      <c r="H7" s="42"/>
      <c r="I7" s="31"/>
      <c r="J7" s="31"/>
      <c r="K7" s="13"/>
      <c r="L7" s="12"/>
    </row>
    <row r="8" spans="1:20">
      <c r="A8" s="63">
        <v>5</v>
      </c>
      <c r="B8" s="61">
        <v>0</v>
      </c>
      <c r="C8" s="40">
        <f t="shared" ref="C8:C67" si="0">B8*($H$2/$G$2)*(273/$F$2)</f>
        <v>0</v>
      </c>
      <c r="D8" s="42"/>
      <c r="E8" s="43"/>
      <c r="F8" s="42"/>
      <c r="G8" s="42"/>
      <c r="H8" s="42"/>
      <c r="I8" s="31"/>
      <c r="J8" s="31"/>
      <c r="K8" s="13"/>
      <c r="L8" s="12"/>
    </row>
    <row r="9" spans="1:20">
      <c r="A9" s="62">
        <v>10</v>
      </c>
      <c r="B9" s="61">
        <v>0</v>
      </c>
      <c r="C9" s="40">
        <f t="shared" si="0"/>
        <v>0</v>
      </c>
      <c r="D9" s="42"/>
      <c r="E9" s="43"/>
      <c r="F9" s="42"/>
      <c r="G9" s="42"/>
      <c r="H9" s="42"/>
      <c r="I9" s="31"/>
      <c r="J9" s="31"/>
      <c r="K9" s="13"/>
      <c r="L9" s="12"/>
    </row>
    <row r="10" spans="1:20">
      <c r="A10" s="62">
        <v>15</v>
      </c>
      <c r="B10" s="61">
        <v>0</v>
      </c>
      <c r="C10" s="40">
        <f t="shared" si="0"/>
        <v>0</v>
      </c>
      <c r="D10" s="42"/>
      <c r="E10" s="43"/>
      <c r="F10" s="42"/>
      <c r="G10" s="42"/>
      <c r="H10" s="42"/>
      <c r="I10" s="31"/>
      <c r="J10" s="31"/>
      <c r="K10" s="13"/>
      <c r="L10" s="12"/>
    </row>
    <row r="11" spans="1:20">
      <c r="A11" s="62">
        <v>20</v>
      </c>
      <c r="B11" s="61">
        <v>0</v>
      </c>
      <c r="C11" s="40">
        <f t="shared" si="0"/>
        <v>0</v>
      </c>
      <c r="D11" s="42"/>
      <c r="E11" s="43"/>
      <c r="F11" s="42"/>
      <c r="G11" s="42"/>
      <c r="H11" s="42"/>
      <c r="I11" s="31"/>
      <c r="J11" s="31"/>
      <c r="K11" s="13"/>
      <c r="L11" s="12"/>
    </row>
    <row r="12" spans="1:20">
      <c r="A12" s="62">
        <v>25</v>
      </c>
      <c r="B12" s="61">
        <v>0</v>
      </c>
      <c r="C12" s="40">
        <f t="shared" si="0"/>
        <v>0</v>
      </c>
      <c r="D12" s="42"/>
      <c r="E12" s="43"/>
      <c r="F12" s="42"/>
      <c r="G12" s="42"/>
      <c r="H12" s="42"/>
      <c r="I12" s="31"/>
      <c r="J12" s="31"/>
      <c r="K12" s="13"/>
      <c r="L12" s="12"/>
    </row>
    <row r="13" spans="1:20">
      <c r="A13" s="62">
        <v>30</v>
      </c>
      <c r="B13" s="61">
        <v>0</v>
      </c>
      <c r="C13" s="40">
        <f t="shared" si="0"/>
        <v>0</v>
      </c>
      <c r="D13" s="42"/>
      <c r="E13" s="43"/>
      <c r="F13" s="42"/>
      <c r="G13" s="42"/>
      <c r="H13" s="42"/>
      <c r="I13" s="31"/>
      <c r="J13" s="31"/>
      <c r="K13" s="13"/>
      <c r="L13" s="12"/>
    </row>
    <row r="14" spans="1:20">
      <c r="A14" s="62">
        <v>35</v>
      </c>
      <c r="B14" s="61">
        <v>0</v>
      </c>
      <c r="C14" s="40">
        <f t="shared" si="0"/>
        <v>0</v>
      </c>
      <c r="D14" s="42"/>
      <c r="E14" s="43"/>
      <c r="F14" s="42"/>
      <c r="G14" s="42"/>
      <c r="H14" s="42"/>
      <c r="I14" s="31"/>
      <c r="J14" s="31"/>
      <c r="K14" s="13"/>
      <c r="L14" s="12"/>
    </row>
    <row r="15" spans="1:20">
      <c r="A15" s="62">
        <v>40</v>
      </c>
      <c r="B15" s="61">
        <v>0</v>
      </c>
      <c r="C15" s="40">
        <f t="shared" si="0"/>
        <v>0</v>
      </c>
      <c r="D15" s="42"/>
      <c r="E15" s="43"/>
      <c r="F15" s="42"/>
      <c r="G15" s="42"/>
      <c r="H15" s="42"/>
      <c r="I15" s="31"/>
      <c r="J15" s="31"/>
      <c r="K15" s="13"/>
      <c r="L15" s="12"/>
    </row>
    <row r="16" spans="1:20">
      <c r="A16" s="62">
        <v>45</v>
      </c>
      <c r="B16" s="61">
        <v>0</v>
      </c>
      <c r="C16" s="40">
        <f t="shared" si="0"/>
        <v>0</v>
      </c>
      <c r="D16" s="42"/>
      <c r="E16" s="43"/>
      <c r="F16" s="42"/>
      <c r="G16" s="42"/>
      <c r="H16" s="42"/>
      <c r="I16" s="31"/>
      <c r="J16" s="31"/>
      <c r="K16" s="13"/>
      <c r="L16" s="12"/>
    </row>
    <row r="17" spans="1:19">
      <c r="A17" s="62">
        <v>50</v>
      </c>
      <c r="B17" s="61">
        <v>0</v>
      </c>
      <c r="C17" s="40">
        <f t="shared" si="0"/>
        <v>0</v>
      </c>
      <c r="D17" s="42"/>
      <c r="E17" s="43"/>
      <c r="F17" s="42"/>
      <c r="G17" s="42"/>
      <c r="H17" s="42"/>
      <c r="I17" s="31"/>
      <c r="J17" s="31"/>
      <c r="K17" s="13"/>
      <c r="L17" s="12"/>
    </row>
    <row r="18" spans="1:19">
      <c r="A18" s="62">
        <v>55</v>
      </c>
      <c r="B18" s="61">
        <v>0</v>
      </c>
      <c r="C18" s="40">
        <f t="shared" si="0"/>
        <v>0</v>
      </c>
      <c r="D18" s="42"/>
      <c r="E18" s="43"/>
      <c r="F18" s="42"/>
      <c r="G18" s="42"/>
      <c r="H18" s="42"/>
      <c r="I18" s="31"/>
      <c r="J18" s="31"/>
      <c r="K18" s="13"/>
      <c r="L18" s="12"/>
    </row>
    <row r="19" spans="1:19">
      <c r="A19" s="62">
        <v>60</v>
      </c>
      <c r="B19" s="61">
        <v>0</v>
      </c>
      <c r="C19" s="40">
        <f t="shared" si="0"/>
        <v>0</v>
      </c>
      <c r="D19" s="42"/>
      <c r="E19" s="43"/>
      <c r="F19" s="42"/>
      <c r="G19" s="42"/>
      <c r="H19" s="42"/>
      <c r="I19" s="31"/>
      <c r="J19" s="31"/>
      <c r="K19" s="13"/>
      <c r="L19" s="12"/>
    </row>
    <row r="20" spans="1:19">
      <c r="A20" s="62">
        <v>65</v>
      </c>
      <c r="B20" s="61">
        <v>0</v>
      </c>
      <c r="C20" s="40">
        <f t="shared" si="0"/>
        <v>0</v>
      </c>
      <c r="D20" s="42"/>
      <c r="E20" s="43"/>
      <c r="F20" s="42"/>
      <c r="G20" s="42"/>
      <c r="H20" s="42"/>
      <c r="I20" s="31"/>
      <c r="J20" s="31"/>
      <c r="K20" s="13"/>
      <c r="L20" s="12"/>
    </row>
    <row r="21" spans="1:19">
      <c r="A21" s="62">
        <v>70</v>
      </c>
      <c r="B21" s="61">
        <v>0</v>
      </c>
      <c r="C21" s="40">
        <f t="shared" si="0"/>
        <v>0</v>
      </c>
      <c r="D21" s="42"/>
      <c r="E21" s="43"/>
      <c r="F21" s="42"/>
      <c r="G21" s="42"/>
      <c r="H21" s="42"/>
      <c r="I21" s="31"/>
      <c r="J21" s="31"/>
      <c r="K21" s="13"/>
      <c r="L21" s="12"/>
    </row>
    <row r="22" spans="1:19">
      <c r="A22" s="62">
        <v>75</v>
      </c>
      <c r="B22" s="61">
        <v>0</v>
      </c>
      <c r="C22" s="40">
        <f t="shared" si="0"/>
        <v>0</v>
      </c>
      <c r="D22" s="42"/>
      <c r="E22" s="43"/>
      <c r="F22" s="42"/>
      <c r="G22" s="42"/>
      <c r="H22" s="42"/>
      <c r="I22" s="31"/>
      <c r="J22" s="31"/>
      <c r="K22" s="13"/>
      <c r="L22" s="12"/>
    </row>
    <row r="23" spans="1:19" ht="16.2" thickBot="1">
      <c r="A23" s="62">
        <v>80</v>
      </c>
      <c r="B23" s="61">
        <v>0</v>
      </c>
      <c r="C23" s="40">
        <f t="shared" si="0"/>
        <v>0</v>
      </c>
      <c r="D23" s="42"/>
      <c r="E23" s="43"/>
      <c r="F23" s="42"/>
      <c r="G23" s="42"/>
      <c r="H23" s="42"/>
      <c r="I23" s="31"/>
      <c r="J23" s="31"/>
      <c r="K23" s="13"/>
      <c r="L23" s="12"/>
    </row>
    <row r="24" spans="1:19" ht="17.399999999999999">
      <c r="A24" s="62">
        <v>85</v>
      </c>
      <c r="B24" s="61">
        <v>0</v>
      </c>
      <c r="C24" s="40">
        <f t="shared" si="0"/>
        <v>0</v>
      </c>
      <c r="D24" s="42"/>
      <c r="E24" s="43"/>
      <c r="F24" s="69" t="s">
        <v>26</v>
      </c>
      <c r="G24" s="70"/>
      <c r="H24" s="70"/>
      <c r="I24" s="52" t="s">
        <v>29</v>
      </c>
      <c r="J24" s="47"/>
      <c r="K24" s="7"/>
      <c r="L24" s="7"/>
      <c r="M24" s="8"/>
    </row>
    <row r="25" spans="1:19" ht="17.399999999999999">
      <c r="A25" s="62">
        <v>90</v>
      </c>
      <c r="B25" s="61">
        <v>0</v>
      </c>
      <c r="C25" s="40">
        <f t="shared" si="0"/>
        <v>0</v>
      </c>
      <c r="D25" s="42"/>
      <c r="E25" s="43"/>
      <c r="F25" s="71"/>
      <c r="G25" s="72"/>
      <c r="H25" s="72"/>
      <c r="I25" s="50" t="s">
        <v>30</v>
      </c>
      <c r="J25" s="48"/>
      <c r="K25" s="9"/>
      <c r="L25" s="9"/>
      <c r="M25" s="10"/>
    </row>
    <row r="26" spans="1:19" ht="17.399999999999999">
      <c r="A26" s="62">
        <v>95</v>
      </c>
      <c r="B26" s="61">
        <v>0</v>
      </c>
      <c r="C26" s="40">
        <f t="shared" si="0"/>
        <v>0</v>
      </c>
      <c r="D26" s="42"/>
      <c r="E26" s="43"/>
      <c r="F26" s="49"/>
      <c r="G26" s="48"/>
      <c r="H26" s="48"/>
      <c r="I26" s="51" t="s">
        <v>31</v>
      </c>
      <c r="J26" s="48"/>
      <c r="K26" s="9"/>
      <c r="L26" s="9"/>
      <c r="M26" s="10"/>
    </row>
    <row r="27" spans="1:19" ht="17.399999999999999">
      <c r="A27" s="62">
        <v>100</v>
      </c>
      <c r="B27" s="61">
        <v>0</v>
      </c>
      <c r="C27" s="40">
        <f t="shared" si="0"/>
        <v>0</v>
      </c>
      <c r="D27" s="42"/>
      <c r="E27" s="43"/>
      <c r="F27" s="87" t="s">
        <v>5</v>
      </c>
      <c r="G27" s="85">
        <f>($J$2/$I$2)*$K$2</f>
        <v>1.6360869565217389E-3</v>
      </c>
      <c r="H27" s="86" t="s">
        <v>32</v>
      </c>
      <c r="I27" s="51" t="s">
        <v>33</v>
      </c>
      <c r="J27" s="48"/>
      <c r="K27" s="9"/>
      <c r="L27" s="9"/>
      <c r="M27" s="10"/>
    </row>
    <row r="28" spans="1:19" ht="18" thickBot="1">
      <c r="A28" s="62">
        <v>105</v>
      </c>
      <c r="B28" s="61">
        <v>0</v>
      </c>
      <c r="C28" s="40">
        <f t="shared" si="0"/>
        <v>0</v>
      </c>
      <c r="D28" s="42"/>
      <c r="E28" s="43"/>
      <c r="F28" s="88"/>
      <c r="G28" s="89">
        <f>G27*3600</f>
        <v>5.8899130434782601</v>
      </c>
      <c r="H28" s="53" t="s">
        <v>46</v>
      </c>
      <c r="I28" s="90"/>
      <c r="J28" s="90"/>
      <c r="K28" s="91"/>
      <c r="L28" s="92"/>
      <c r="M28" s="11"/>
    </row>
    <row r="29" spans="1:19">
      <c r="A29" s="62">
        <v>110</v>
      </c>
      <c r="B29" s="61">
        <v>0</v>
      </c>
      <c r="C29" s="40">
        <f t="shared" si="0"/>
        <v>0</v>
      </c>
      <c r="D29" s="42"/>
      <c r="E29" s="43"/>
      <c r="F29" s="42"/>
      <c r="G29" s="42"/>
      <c r="H29" s="42"/>
      <c r="I29" s="31"/>
      <c r="J29" s="31"/>
      <c r="K29" s="13"/>
      <c r="L29" s="32"/>
      <c r="M29" s="12"/>
      <c r="N29" s="32"/>
      <c r="O29" s="33"/>
      <c r="P29" s="32"/>
      <c r="Q29" s="9"/>
      <c r="R29" s="9"/>
      <c r="S29" s="9"/>
    </row>
    <row r="30" spans="1:19">
      <c r="A30" s="62">
        <v>115</v>
      </c>
      <c r="B30" s="61">
        <v>0</v>
      </c>
      <c r="C30" s="40">
        <f t="shared" si="0"/>
        <v>0</v>
      </c>
      <c r="D30" s="42"/>
      <c r="E30" s="43"/>
      <c r="F30" s="42"/>
      <c r="G30" s="42"/>
      <c r="H30" s="42"/>
      <c r="I30" s="31"/>
      <c r="J30" s="31"/>
      <c r="K30" s="13"/>
      <c r="L30" s="75"/>
      <c r="M30" s="75"/>
      <c r="N30" s="75"/>
      <c r="O30" s="75"/>
      <c r="P30" s="25"/>
      <c r="Q30" s="17"/>
      <c r="R30" s="17"/>
      <c r="S30" s="9"/>
    </row>
    <row r="31" spans="1:19">
      <c r="A31" s="62">
        <v>120</v>
      </c>
      <c r="B31" s="61">
        <v>0</v>
      </c>
      <c r="C31" s="40">
        <f t="shared" si="0"/>
        <v>0</v>
      </c>
      <c r="D31" s="42"/>
      <c r="E31" s="43"/>
      <c r="F31" s="42"/>
      <c r="G31" s="42"/>
      <c r="H31" s="42"/>
      <c r="I31" s="31"/>
      <c r="J31" s="31"/>
      <c r="K31" s="13"/>
      <c r="L31" s="73"/>
      <c r="M31" s="73"/>
      <c r="N31" s="13"/>
      <c r="O31" s="22"/>
      <c r="P31" s="12"/>
      <c r="Q31" s="9"/>
      <c r="R31" s="9"/>
      <c r="S31" s="9"/>
    </row>
    <row r="32" spans="1:19">
      <c r="A32" s="62">
        <v>125</v>
      </c>
      <c r="B32" s="61">
        <v>0</v>
      </c>
      <c r="C32" s="40">
        <f t="shared" si="0"/>
        <v>0</v>
      </c>
      <c r="D32" s="42"/>
      <c r="E32" s="43"/>
      <c r="F32" s="42"/>
      <c r="G32" s="42"/>
      <c r="H32" s="42"/>
      <c r="I32" s="31"/>
      <c r="J32" s="31"/>
      <c r="K32" s="13"/>
      <c r="L32" s="73"/>
      <c r="M32" s="73"/>
      <c r="N32" s="13"/>
      <c r="O32" s="22"/>
      <c r="P32" s="9"/>
      <c r="Q32" s="9"/>
      <c r="R32" s="9"/>
      <c r="S32" s="9"/>
    </row>
    <row r="33" spans="1:19">
      <c r="A33" s="62">
        <v>130</v>
      </c>
      <c r="B33" s="61">
        <v>0</v>
      </c>
      <c r="C33" s="40">
        <f t="shared" si="0"/>
        <v>0</v>
      </c>
      <c r="D33" s="42"/>
      <c r="E33" s="43"/>
      <c r="F33" s="42"/>
      <c r="G33" s="42"/>
      <c r="H33" s="42"/>
      <c r="I33" s="31"/>
      <c r="J33" s="31"/>
      <c r="K33" s="13"/>
      <c r="L33" s="73"/>
      <c r="M33" s="73"/>
      <c r="N33" s="13"/>
      <c r="O33" s="22"/>
      <c r="P33" s="9"/>
      <c r="Q33" s="9"/>
      <c r="R33" s="9"/>
      <c r="S33" s="9"/>
    </row>
    <row r="34" spans="1:19">
      <c r="A34" s="62">
        <v>135</v>
      </c>
      <c r="B34" s="61">
        <v>0</v>
      </c>
      <c r="C34" s="40">
        <f t="shared" si="0"/>
        <v>0</v>
      </c>
      <c r="D34" s="42"/>
      <c r="E34" s="43"/>
      <c r="F34" s="42"/>
      <c r="G34" s="42"/>
      <c r="H34" s="42"/>
      <c r="I34" s="31"/>
      <c r="J34" s="31"/>
      <c r="K34" s="13"/>
      <c r="L34" s="73"/>
      <c r="M34" s="73"/>
      <c r="N34" s="13"/>
      <c r="O34" s="22"/>
      <c r="P34" s="9"/>
      <c r="Q34" s="9"/>
      <c r="R34" s="9"/>
      <c r="S34" s="9"/>
    </row>
    <row r="35" spans="1:19">
      <c r="A35" s="62">
        <v>140</v>
      </c>
      <c r="B35" s="61">
        <v>1</v>
      </c>
      <c r="C35" s="40">
        <f t="shared" si="0"/>
        <v>1.1646757679180888</v>
      </c>
      <c r="D35" s="42"/>
      <c r="E35" s="43"/>
      <c r="F35" s="42"/>
      <c r="G35" s="42"/>
      <c r="H35" s="42"/>
      <c r="I35" s="31"/>
      <c r="J35" s="31"/>
      <c r="K35" s="13"/>
      <c r="L35" s="73"/>
      <c r="M35" s="73"/>
      <c r="N35" s="23"/>
      <c r="O35" s="22"/>
      <c r="P35" s="9"/>
      <c r="Q35" s="9"/>
      <c r="R35" s="9"/>
      <c r="S35" s="9"/>
    </row>
    <row r="36" spans="1:19">
      <c r="A36" s="62">
        <v>145</v>
      </c>
      <c r="B36" s="61">
        <v>1</v>
      </c>
      <c r="C36" s="40">
        <f t="shared" si="0"/>
        <v>1.1646757679180888</v>
      </c>
      <c r="D36" s="42"/>
      <c r="E36" s="43"/>
      <c r="F36" s="42"/>
      <c r="G36" s="42"/>
      <c r="H36" s="42"/>
      <c r="I36" s="31"/>
      <c r="J36" s="31"/>
      <c r="K36" s="13"/>
      <c r="L36" s="73"/>
      <c r="M36" s="73"/>
      <c r="N36" s="23"/>
      <c r="O36" s="22"/>
      <c r="P36" s="9"/>
      <c r="Q36" s="9"/>
      <c r="R36" s="9"/>
      <c r="S36" s="9"/>
    </row>
    <row r="37" spans="1:19">
      <c r="A37" s="62">
        <v>150</v>
      </c>
      <c r="B37" s="61">
        <v>1</v>
      </c>
      <c r="C37" s="40">
        <f t="shared" si="0"/>
        <v>1.1646757679180888</v>
      </c>
      <c r="D37" s="42"/>
      <c r="E37" s="43"/>
      <c r="F37" s="42"/>
      <c r="G37" s="42"/>
      <c r="H37" s="42"/>
      <c r="I37" s="31"/>
      <c r="J37" s="31"/>
      <c r="K37" s="13"/>
      <c r="L37" s="13"/>
      <c r="M37" s="13"/>
      <c r="N37" s="21"/>
      <c r="O37" s="24"/>
      <c r="P37" s="12"/>
      <c r="Q37" s="12"/>
      <c r="R37" s="12"/>
      <c r="S37" s="9"/>
    </row>
    <row r="38" spans="1:19" ht="15" customHeight="1">
      <c r="A38" s="62">
        <v>155</v>
      </c>
      <c r="B38" s="61">
        <v>1</v>
      </c>
      <c r="C38" s="40">
        <f t="shared" si="0"/>
        <v>1.1646757679180888</v>
      </c>
      <c r="D38" s="42"/>
      <c r="E38" s="43"/>
      <c r="F38" s="42"/>
      <c r="G38" s="42"/>
      <c r="H38" s="42"/>
      <c r="I38" s="31"/>
      <c r="J38" s="31"/>
      <c r="K38" s="13"/>
      <c r="L38" s="74"/>
      <c r="M38" s="74"/>
      <c r="N38" s="23"/>
      <c r="O38" s="22"/>
      <c r="P38" s="9"/>
      <c r="Q38" s="9"/>
      <c r="R38" s="9"/>
      <c r="S38" s="9"/>
    </row>
    <row r="39" spans="1:19">
      <c r="A39" s="62">
        <v>160</v>
      </c>
      <c r="B39" s="61">
        <v>1</v>
      </c>
      <c r="C39" s="40">
        <f t="shared" si="0"/>
        <v>1.1646757679180888</v>
      </c>
      <c r="D39" s="42"/>
      <c r="E39" s="43"/>
      <c r="F39" s="42"/>
      <c r="G39" s="42"/>
      <c r="H39" s="42"/>
      <c r="I39" s="31"/>
      <c r="J39" s="31"/>
      <c r="K39" s="13"/>
      <c r="L39" s="12"/>
      <c r="P39" s="9"/>
      <c r="Q39" s="9"/>
      <c r="R39" s="9"/>
      <c r="S39" s="9"/>
    </row>
    <row r="40" spans="1:19">
      <c r="A40" s="62">
        <v>165</v>
      </c>
      <c r="B40" s="61">
        <v>1</v>
      </c>
      <c r="C40" s="40">
        <f t="shared" si="0"/>
        <v>1.1646757679180888</v>
      </c>
      <c r="D40" s="42"/>
      <c r="E40" s="43"/>
      <c r="F40" s="42"/>
      <c r="G40" s="42"/>
      <c r="H40" s="42"/>
      <c r="I40" s="31"/>
      <c r="J40" s="31"/>
      <c r="K40" s="13"/>
      <c r="L40" s="12"/>
    </row>
    <row r="41" spans="1:19">
      <c r="A41" s="62">
        <v>170</v>
      </c>
      <c r="B41" s="61">
        <v>1</v>
      </c>
      <c r="C41" s="40">
        <f t="shared" si="0"/>
        <v>1.1646757679180888</v>
      </c>
      <c r="D41" s="42"/>
      <c r="E41" s="43"/>
      <c r="F41" s="42"/>
      <c r="G41" s="42"/>
      <c r="H41" s="42"/>
      <c r="I41" s="31"/>
      <c r="J41" s="31"/>
      <c r="K41" s="13"/>
      <c r="L41" s="12"/>
    </row>
    <row r="42" spans="1:19">
      <c r="A42" s="62">
        <v>175</v>
      </c>
      <c r="B42" s="61">
        <v>1</v>
      </c>
      <c r="C42" s="40">
        <f t="shared" si="0"/>
        <v>1.1646757679180888</v>
      </c>
      <c r="D42" s="42"/>
      <c r="E42" s="43"/>
      <c r="F42" s="42"/>
      <c r="G42" s="42"/>
      <c r="H42" s="42"/>
      <c r="I42" s="31"/>
      <c r="J42" s="31"/>
      <c r="K42" s="13"/>
      <c r="L42" s="12"/>
    </row>
    <row r="43" spans="1:19">
      <c r="A43" s="62">
        <v>180</v>
      </c>
      <c r="B43" s="61">
        <v>1</v>
      </c>
      <c r="C43" s="40">
        <f t="shared" si="0"/>
        <v>1.1646757679180888</v>
      </c>
      <c r="D43" s="42"/>
      <c r="E43" s="43"/>
      <c r="F43" s="42"/>
      <c r="G43" s="42"/>
      <c r="H43" s="42"/>
      <c r="I43" s="31"/>
      <c r="J43" s="31"/>
      <c r="K43" s="13"/>
      <c r="L43" s="12"/>
    </row>
    <row r="44" spans="1:19">
      <c r="A44" s="62">
        <v>185</v>
      </c>
      <c r="B44" s="61">
        <v>1</v>
      </c>
      <c r="C44" s="40">
        <f t="shared" si="0"/>
        <v>1.1646757679180888</v>
      </c>
      <c r="D44" s="42"/>
      <c r="E44" s="43"/>
      <c r="F44" s="42"/>
      <c r="G44" s="42"/>
      <c r="H44" s="42"/>
      <c r="I44" s="31"/>
      <c r="J44" s="31"/>
      <c r="K44" s="13"/>
      <c r="L44" s="12"/>
    </row>
    <row r="45" spans="1:19">
      <c r="A45" s="62">
        <v>190</v>
      </c>
      <c r="B45" s="61">
        <v>1</v>
      </c>
      <c r="C45" s="40">
        <f t="shared" si="0"/>
        <v>1.1646757679180888</v>
      </c>
      <c r="D45" s="42"/>
      <c r="E45" s="43"/>
      <c r="F45" s="42"/>
      <c r="G45" s="42"/>
      <c r="H45" s="42"/>
      <c r="I45" s="31"/>
      <c r="J45" s="31"/>
      <c r="K45" s="13"/>
      <c r="L45" s="12"/>
    </row>
    <row r="46" spans="1:19">
      <c r="A46" s="62">
        <v>195</v>
      </c>
      <c r="B46" s="61">
        <v>1</v>
      </c>
      <c r="C46" s="40">
        <f t="shared" si="0"/>
        <v>1.1646757679180888</v>
      </c>
      <c r="D46" s="42"/>
      <c r="E46" s="43"/>
      <c r="F46" s="42"/>
      <c r="G46" s="42"/>
      <c r="H46" s="42"/>
      <c r="I46" s="31"/>
      <c r="J46" s="31"/>
      <c r="K46" s="13"/>
      <c r="L46" s="12"/>
    </row>
    <row r="47" spans="1:19">
      <c r="A47" s="62">
        <v>200</v>
      </c>
      <c r="B47" s="61">
        <v>0</v>
      </c>
      <c r="C47" s="40">
        <f t="shared" si="0"/>
        <v>0</v>
      </c>
      <c r="D47" s="42"/>
      <c r="E47" s="43"/>
      <c r="F47" s="42"/>
      <c r="G47" s="42"/>
      <c r="H47" s="42"/>
      <c r="I47" s="31"/>
      <c r="J47" s="31"/>
      <c r="K47" s="13"/>
      <c r="L47" s="12"/>
    </row>
    <row r="48" spans="1:19">
      <c r="A48" s="62">
        <v>205</v>
      </c>
      <c r="B48" s="61">
        <v>0</v>
      </c>
      <c r="C48" s="40">
        <f t="shared" si="0"/>
        <v>0</v>
      </c>
      <c r="D48" s="42"/>
      <c r="E48" s="43"/>
      <c r="F48" s="42"/>
      <c r="G48" s="42"/>
      <c r="H48" s="42"/>
      <c r="I48" s="31"/>
      <c r="J48" s="31"/>
      <c r="K48" s="13"/>
      <c r="L48" s="12"/>
    </row>
    <row r="49" spans="1:12">
      <c r="A49" s="62">
        <v>210</v>
      </c>
      <c r="B49" s="61">
        <v>0</v>
      </c>
      <c r="C49" s="40">
        <f t="shared" si="0"/>
        <v>0</v>
      </c>
      <c r="D49" s="42"/>
      <c r="E49" s="43"/>
      <c r="F49" s="42"/>
      <c r="G49" s="42"/>
      <c r="H49" s="42"/>
      <c r="I49" s="31"/>
      <c r="J49" s="31"/>
      <c r="K49" s="13"/>
      <c r="L49" s="12"/>
    </row>
    <row r="50" spans="1:12">
      <c r="A50" s="62">
        <v>215</v>
      </c>
      <c r="B50" s="61">
        <v>1</v>
      </c>
      <c r="C50" s="40">
        <f t="shared" si="0"/>
        <v>1.1646757679180888</v>
      </c>
      <c r="D50" s="42"/>
      <c r="E50" s="43"/>
      <c r="F50" s="42"/>
      <c r="G50" s="42"/>
      <c r="H50" s="42"/>
      <c r="I50" s="31"/>
      <c r="J50" s="31"/>
      <c r="K50" s="13"/>
      <c r="L50" s="12"/>
    </row>
    <row r="51" spans="1:12">
      <c r="A51" s="62">
        <v>220</v>
      </c>
      <c r="B51" s="61">
        <v>1</v>
      </c>
      <c r="C51" s="40">
        <f t="shared" si="0"/>
        <v>1.1646757679180888</v>
      </c>
      <c r="D51" s="42"/>
      <c r="E51" s="43"/>
      <c r="F51" s="42"/>
      <c r="G51" s="42"/>
      <c r="H51" s="42"/>
      <c r="I51" s="31"/>
      <c r="J51" s="31"/>
      <c r="K51" s="13"/>
      <c r="L51" s="12"/>
    </row>
    <row r="52" spans="1:12">
      <c r="A52" s="62">
        <v>225</v>
      </c>
      <c r="B52" s="61">
        <v>1</v>
      </c>
      <c r="C52" s="40">
        <f t="shared" si="0"/>
        <v>1.1646757679180888</v>
      </c>
      <c r="D52" s="42"/>
      <c r="E52" s="43"/>
      <c r="F52" s="42"/>
      <c r="G52" s="42"/>
      <c r="H52" s="42"/>
      <c r="I52" s="31"/>
      <c r="J52" s="31"/>
      <c r="K52" s="13"/>
      <c r="L52" s="12"/>
    </row>
    <row r="53" spans="1:12">
      <c r="A53" s="62">
        <v>230</v>
      </c>
      <c r="B53" s="61">
        <v>1</v>
      </c>
      <c r="C53" s="40">
        <f t="shared" si="0"/>
        <v>1.1646757679180888</v>
      </c>
      <c r="D53" s="42"/>
      <c r="E53" s="43"/>
      <c r="F53" s="42"/>
      <c r="G53" s="42"/>
      <c r="H53" s="42"/>
      <c r="I53" s="31"/>
      <c r="J53" s="31"/>
      <c r="K53" s="13"/>
      <c r="L53" s="12"/>
    </row>
    <row r="54" spans="1:12">
      <c r="A54" s="62">
        <v>235</v>
      </c>
      <c r="B54" s="61">
        <v>1</v>
      </c>
      <c r="C54" s="40">
        <f t="shared" si="0"/>
        <v>1.1646757679180888</v>
      </c>
      <c r="D54" s="42"/>
      <c r="E54" s="43"/>
      <c r="F54" s="42"/>
      <c r="G54" s="42"/>
      <c r="H54" s="42"/>
      <c r="I54" s="31"/>
      <c r="J54" s="31"/>
      <c r="K54" s="13"/>
      <c r="L54" s="12"/>
    </row>
    <row r="55" spans="1:12">
      <c r="A55" s="62">
        <v>240</v>
      </c>
      <c r="B55" s="61">
        <v>1</v>
      </c>
      <c r="C55" s="40">
        <f t="shared" si="0"/>
        <v>1.1646757679180888</v>
      </c>
      <c r="D55" s="42"/>
      <c r="E55" s="43"/>
      <c r="F55" s="42"/>
      <c r="G55" s="42"/>
      <c r="H55" s="42"/>
      <c r="I55" s="31"/>
      <c r="J55" s="31"/>
      <c r="K55" s="13"/>
      <c r="L55" s="12"/>
    </row>
    <row r="56" spans="1:12">
      <c r="A56" s="62">
        <v>245</v>
      </c>
      <c r="B56" s="61">
        <v>1</v>
      </c>
      <c r="C56" s="40">
        <f t="shared" si="0"/>
        <v>1.1646757679180888</v>
      </c>
      <c r="D56" s="42"/>
      <c r="E56" s="43"/>
      <c r="F56" s="42"/>
      <c r="G56" s="42"/>
      <c r="H56" s="42"/>
      <c r="I56" s="31"/>
      <c r="J56" s="31"/>
      <c r="K56" s="13"/>
      <c r="L56" s="12"/>
    </row>
    <row r="57" spans="1:12">
      <c r="A57" s="62">
        <v>250</v>
      </c>
      <c r="B57" s="61">
        <v>1</v>
      </c>
      <c r="C57" s="40">
        <f t="shared" si="0"/>
        <v>1.1646757679180888</v>
      </c>
      <c r="D57" s="42"/>
      <c r="E57" s="43"/>
      <c r="F57" s="42"/>
      <c r="G57" s="42"/>
      <c r="H57" s="42"/>
      <c r="I57" s="31"/>
      <c r="J57" s="31"/>
      <c r="K57" s="13"/>
      <c r="L57" s="12"/>
    </row>
    <row r="58" spans="1:12">
      <c r="A58" s="62">
        <v>255</v>
      </c>
      <c r="B58" s="61">
        <v>1</v>
      </c>
      <c r="C58" s="40">
        <f t="shared" si="0"/>
        <v>1.1646757679180888</v>
      </c>
      <c r="D58" s="42"/>
      <c r="E58" s="43"/>
      <c r="F58" s="42"/>
      <c r="G58" s="42"/>
      <c r="H58" s="42"/>
      <c r="I58" s="31"/>
      <c r="J58" s="31"/>
      <c r="K58" s="13"/>
      <c r="L58" s="12"/>
    </row>
    <row r="59" spans="1:12">
      <c r="A59" s="62">
        <v>260</v>
      </c>
      <c r="B59" s="61">
        <v>1</v>
      </c>
      <c r="C59" s="40">
        <f t="shared" si="0"/>
        <v>1.1646757679180888</v>
      </c>
      <c r="D59" s="42"/>
      <c r="E59" s="43"/>
      <c r="F59" s="42"/>
      <c r="G59" s="42"/>
      <c r="H59" s="42"/>
      <c r="I59" s="31"/>
      <c r="J59" s="31"/>
      <c r="K59" s="13"/>
      <c r="L59" s="12"/>
    </row>
    <row r="60" spans="1:12">
      <c r="A60" s="62">
        <v>265</v>
      </c>
      <c r="B60" s="61">
        <v>1</v>
      </c>
      <c r="C60" s="40">
        <f t="shared" si="0"/>
        <v>1.1646757679180888</v>
      </c>
      <c r="D60" s="42"/>
      <c r="E60" s="43"/>
      <c r="F60" s="42"/>
      <c r="G60" s="42"/>
      <c r="H60" s="42"/>
      <c r="I60" s="31"/>
      <c r="J60" s="31"/>
      <c r="K60" s="13"/>
      <c r="L60" s="12"/>
    </row>
    <row r="61" spans="1:12">
      <c r="A61" s="62">
        <v>270</v>
      </c>
      <c r="B61" s="61">
        <v>1</v>
      </c>
      <c r="C61" s="40">
        <f t="shared" si="0"/>
        <v>1.1646757679180888</v>
      </c>
      <c r="D61" s="42"/>
      <c r="E61" s="43"/>
      <c r="F61" s="42"/>
      <c r="G61" s="42"/>
      <c r="H61" s="42"/>
      <c r="I61" s="31"/>
      <c r="J61" s="31"/>
      <c r="K61" s="13"/>
      <c r="L61" s="12"/>
    </row>
    <row r="62" spans="1:12">
      <c r="A62" s="62">
        <v>275</v>
      </c>
      <c r="B62" s="61">
        <v>1</v>
      </c>
      <c r="C62" s="40">
        <f t="shared" si="0"/>
        <v>1.1646757679180888</v>
      </c>
      <c r="D62" s="42"/>
      <c r="E62" s="43"/>
      <c r="F62" s="42"/>
      <c r="G62" s="42"/>
      <c r="H62" s="42"/>
      <c r="I62" s="31"/>
      <c r="J62" s="31"/>
      <c r="K62" s="13"/>
      <c r="L62" s="12"/>
    </row>
    <row r="63" spans="1:12">
      <c r="A63" s="62">
        <v>280</v>
      </c>
      <c r="B63" s="61">
        <v>1</v>
      </c>
      <c r="C63" s="40">
        <f t="shared" si="0"/>
        <v>1.1646757679180888</v>
      </c>
      <c r="D63" s="42"/>
      <c r="E63" s="43"/>
      <c r="F63" s="42"/>
      <c r="G63" s="42"/>
      <c r="H63" s="42"/>
      <c r="I63" s="31"/>
      <c r="J63" s="31"/>
      <c r="K63" s="13"/>
      <c r="L63" s="12"/>
    </row>
    <row r="64" spans="1:12">
      <c r="A64" s="62">
        <v>285</v>
      </c>
      <c r="B64" s="61">
        <v>1</v>
      </c>
      <c r="C64" s="40">
        <f t="shared" si="0"/>
        <v>1.1646757679180888</v>
      </c>
      <c r="D64" s="42"/>
      <c r="E64" s="43"/>
      <c r="F64" s="42"/>
      <c r="G64" s="42"/>
      <c r="H64" s="42"/>
      <c r="I64" s="31"/>
      <c r="J64" s="31"/>
      <c r="K64" s="13"/>
      <c r="L64" s="12"/>
    </row>
    <row r="65" spans="1:12">
      <c r="A65" s="62">
        <v>290</v>
      </c>
      <c r="B65" s="61">
        <v>1</v>
      </c>
      <c r="C65" s="40">
        <f t="shared" si="0"/>
        <v>1.1646757679180888</v>
      </c>
      <c r="D65" s="42"/>
      <c r="E65" s="43"/>
      <c r="F65" s="42"/>
      <c r="G65" s="42"/>
      <c r="H65" s="42"/>
      <c r="I65" s="31"/>
      <c r="J65" s="31"/>
      <c r="K65" s="13"/>
      <c r="L65" s="12"/>
    </row>
    <row r="66" spans="1:12">
      <c r="A66" s="62">
        <v>295</v>
      </c>
      <c r="B66" s="61">
        <v>1</v>
      </c>
      <c r="C66" s="40">
        <f t="shared" si="0"/>
        <v>1.1646757679180888</v>
      </c>
      <c r="D66" s="42"/>
      <c r="E66" s="43"/>
      <c r="F66" s="42"/>
      <c r="G66" s="42"/>
      <c r="H66" s="42"/>
      <c r="I66" s="31"/>
      <c r="J66" s="31"/>
      <c r="K66" s="13"/>
      <c r="L66" s="12"/>
    </row>
    <row r="67" spans="1:12">
      <c r="A67" s="62">
        <v>300</v>
      </c>
      <c r="B67" s="61">
        <v>1</v>
      </c>
      <c r="C67" s="40">
        <f t="shared" si="0"/>
        <v>1.1646757679180888</v>
      </c>
      <c r="D67" s="42"/>
      <c r="E67" s="43"/>
      <c r="F67" s="42"/>
      <c r="G67" s="42"/>
      <c r="H67" s="42"/>
      <c r="I67" s="31"/>
      <c r="J67" s="31"/>
      <c r="K67" s="13"/>
      <c r="L67" s="12"/>
    </row>
    <row r="68" spans="1:12">
      <c r="H68" s="9"/>
      <c r="I68" s="12"/>
      <c r="J68" s="12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T68"/>
  <sheetViews>
    <sheetView zoomScale="60" zoomScaleNormal="60" workbookViewId="0">
      <selection activeCell="F24" sqref="F24:M28"/>
    </sheetView>
  </sheetViews>
  <sheetFormatPr defaultColWidth="11.19921875" defaultRowHeight="15.6"/>
  <cols>
    <col min="2" max="2" width="16.19921875" style="29" customWidth="1"/>
    <col min="3" max="3" width="16.19921875" style="30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36.19921875" customWidth="1"/>
    <col min="14" max="14" width="13.19921875" customWidth="1"/>
    <col min="15" max="15" width="22.59765625" customWidth="1"/>
    <col min="19" max="19" width="34.3984375" customWidth="1"/>
  </cols>
  <sheetData>
    <row r="1" spans="1:20" ht="66.599999999999994" customHeight="1">
      <c r="F1" s="35" t="s">
        <v>19</v>
      </c>
      <c r="G1" s="44" t="s">
        <v>24</v>
      </c>
      <c r="H1" s="35" t="s">
        <v>10</v>
      </c>
      <c r="I1" s="44" t="s">
        <v>27</v>
      </c>
      <c r="J1" s="44" t="s">
        <v>28</v>
      </c>
      <c r="K1" s="44" t="s">
        <v>25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5">
        <v>2.1600000000000001E-2</v>
      </c>
      <c r="L2" s="19"/>
      <c r="M2" s="20"/>
      <c r="O2" s="2"/>
      <c r="T2" s="3"/>
    </row>
    <row r="3" spans="1:20">
      <c r="K3" s="9"/>
      <c r="L3" s="12"/>
      <c r="M3" s="12"/>
    </row>
    <row r="6" spans="1:20" ht="103.2" customHeight="1">
      <c r="A6" s="34" t="s">
        <v>22</v>
      </c>
      <c r="B6" s="36" t="s">
        <v>4</v>
      </c>
      <c r="C6" s="46" t="s">
        <v>23</v>
      </c>
      <c r="D6" s="41"/>
      <c r="E6" s="41"/>
      <c r="F6" s="41"/>
      <c r="G6" s="41"/>
      <c r="H6" s="41"/>
      <c r="I6" s="16"/>
      <c r="J6" s="16"/>
      <c r="K6" s="16"/>
      <c r="L6" s="15"/>
    </row>
    <row r="7" spans="1:20">
      <c r="A7" s="62">
        <v>0</v>
      </c>
      <c r="B7" s="61">
        <v>0</v>
      </c>
      <c r="C7" s="40">
        <f>B7*($H$2/$G$2)*(273/$F$2)</f>
        <v>0</v>
      </c>
      <c r="D7" s="42"/>
      <c r="E7" s="43"/>
      <c r="F7" s="42"/>
      <c r="G7" s="42"/>
      <c r="H7" s="42"/>
      <c r="I7" s="31"/>
      <c r="J7" s="31"/>
      <c r="K7" s="13"/>
      <c r="L7" s="12"/>
    </row>
    <row r="8" spans="1:20">
      <c r="A8" s="63">
        <v>5</v>
      </c>
      <c r="B8" s="61">
        <v>1</v>
      </c>
      <c r="C8" s="40">
        <f t="shared" ref="C8:C67" si="0">B8*($H$2/$G$2)*(273/$F$2)</f>
        <v>1.1646757679180888</v>
      </c>
      <c r="D8" s="42"/>
      <c r="E8" s="43"/>
      <c r="F8" s="42"/>
      <c r="G8" s="42"/>
      <c r="H8" s="42"/>
      <c r="I8" s="31"/>
      <c r="J8" s="31"/>
      <c r="K8" s="13"/>
      <c r="L8" s="12"/>
    </row>
    <row r="9" spans="1:20">
      <c r="A9" s="62">
        <v>10</v>
      </c>
      <c r="B9" s="61">
        <v>1</v>
      </c>
      <c r="C9" s="40">
        <f t="shared" si="0"/>
        <v>1.1646757679180888</v>
      </c>
      <c r="D9" s="42"/>
      <c r="E9" s="43"/>
      <c r="F9" s="42"/>
      <c r="G9" s="42"/>
      <c r="H9" s="42"/>
      <c r="I9" s="31"/>
      <c r="J9" s="31"/>
      <c r="K9" s="13"/>
      <c r="L9" s="12"/>
    </row>
    <row r="10" spans="1:20">
      <c r="A10" s="62">
        <v>15</v>
      </c>
      <c r="B10" s="61">
        <v>1</v>
      </c>
      <c r="C10" s="40">
        <f t="shared" si="0"/>
        <v>1.1646757679180888</v>
      </c>
      <c r="D10" s="42"/>
      <c r="E10" s="43"/>
      <c r="F10" s="42"/>
      <c r="G10" s="42"/>
      <c r="H10" s="42"/>
      <c r="I10" s="31"/>
      <c r="J10" s="31"/>
      <c r="K10" s="13"/>
      <c r="L10" s="12"/>
    </row>
    <row r="11" spans="1:20">
      <c r="A11" s="62">
        <v>20</v>
      </c>
      <c r="B11" s="61">
        <v>1</v>
      </c>
      <c r="C11" s="40">
        <f t="shared" si="0"/>
        <v>1.1646757679180888</v>
      </c>
      <c r="D11" s="42"/>
      <c r="E11" s="43"/>
      <c r="F11" s="42"/>
      <c r="G11" s="42"/>
      <c r="H11" s="42"/>
      <c r="I11" s="31"/>
      <c r="J11" s="31"/>
      <c r="K11" s="13"/>
      <c r="L11" s="12"/>
    </row>
    <row r="12" spans="1:20">
      <c r="A12" s="62">
        <v>25</v>
      </c>
      <c r="B12" s="61">
        <v>1</v>
      </c>
      <c r="C12" s="40">
        <f t="shared" si="0"/>
        <v>1.1646757679180888</v>
      </c>
      <c r="D12" s="42"/>
      <c r="E12" s="43"/>
      <c r="F12" s="42"/>
      <c r="G12" s="42"/>
      <c r="H12" s="42"/>
      <c r="I12" s="31"/>
      <c r="J12" s="31"/>
      <c r="K12" s="13"/>
      <c r="L12" s="12"/>
    </row>
    <row r="13" spans="1:20">
      <c r="A13" s="62">
        <v>30</v>
      </c>
      <c r="B13" s="61">
        <v>1</v>
      </c>
      <c r="C13" s="40">
        <f t="shared" si="0"/>
        <v>1.1646757679180888</v>
      </c>
      <c r="D13" s="42"/>
      <c r="E13" s="43"/>
      <c r="F13" s="42"/>
      <c r="G13" s="42"/>
      <c r="H13" s="42"/>
      <c r="I13" s="31"/>
      <c r="J13" s="31"/>
      <c r="K13" s="13"/>
      <c r="L13" s="12"/>
    </row>
    <row r="14" spans="1:20">
      <c r="A14" s="62">
        <v>35</v>
      </c>
      <c r="B14" s="61">
        <v>1</v>
      </c>
      <c r="C14" s="40">
        <f t="shared" si="0"/>
        <v>1.1646757679180888</v>
      </c>
      <c r="D14" s="42"/>
      <c r="E14" s="43"/>
      <c r="F14" s="42"/>
      <c r="G14" s="42"/>
      <c r="H14" s="42"/>
      <c r="I14" s="31"/>
      <c r="J14" s="31"/>
      <c r="K14" s="13"/>
      <c r="L14" s="12"/>
    </row>
    <row r="15" spans="1:20">
      <c r="A15" s="62">
        <v>40</v>
      </c>
      <c r="B15" s="61">
        <v>1</v>
      </c>
      <c r="C15" s="40">
        <f t="shared" si="0"/>
        <v>1.1646757679180888</v>
      </c>
      <c r="D15" s="42"/>
      <c r="E15" s="43"/>
      <c r="F15" s="42"/>
      <c r="G15" s="42"/>
      <c r="H15" s="42"/>
      <c r="I15" s="31"/>
      <c r="J15" s="31"/>
      <c r="K15" s="13"/>
      <c r="L15" s="12"/>
    </row>
    <row r="16" spans="1:20">
      <c r="A16" s="62">
        <v>45</v>
      </c>
      <c r="B16" s="61">
        <v>1</v>
      </c>
      <c r="C16" s="40">
        <f t="shared" si="0"/>
        <v>1.1646757679180888</v>
      </c>
      <c r="D16" s="42"/>
      <c r="E16" s="43"/>
      <c r="F16" s="42"/>
      <c r="G16" s="42"/>
      <c r="H16" s="42"/>
      <c r="I16" s="31"/>
      <c r="J16" s="31"/>
      <c r="K16" s="13"/>
      <c r="L16" s="12"/>
    </row>
    <row r="17" spans="1:19">
      <c r="A17" s="62">
        <v>50</v>
      </c>
      <c r="B17" s="61">
        <v>2</v>
      </c>
      <c r="C17" s="40">
        <f t="shared" si="0"/>
        <v>2.3293515358361776</v>
      </c>
      <c r="D17" s="42"/>
      <c r="E17" s="43"/>
      <c r="F17" s="42"/>
      <c r="G17" s="42"/>
      <c r="H17" s="42"/>
      <c r="I17" s="31"/>
      <c r="J17" s="31"/>
      <c r="K17" s="13"/>
      <c r="L17" s="12"/>
    </row>
    <row r="18" spans="1:19">
      <c r="A18" s="62">
        <v>55</v>
      </c>
      <c r="B18" s="61">
        <v>2</v>
      </c>
      <c r="C18" s="40">
        <f t="shared" si="0"/>
        <v>2.3293515358361776</v>
      </c>
      <c r="D18" s="42"/>
      <c r="E18" s="43"/>
      <c r="F18" s="42"/>
      <c r="G18" s="42"/>
      <c r="H18" s="42"/>
      <c r="I18" s="31"/>
      <c r="J18" s="31"/>
      <c r="K18" s="13"/>
      <c r="L18" s="12"/>
    </row>
    <row r="19" spans="1:19">
      <c r="A19" s="62">
        <v>60</v>
      </c>
      <c r="B19" s="61">
        <v>2</v>
      </c>
      <c r="C19" s="40">
        <f t="shared" si="0"/>
        <v>2.3293515358361776</v>
      </c>
      <c r="D19" s="42"/>
      <c r="E19" s="43"/>
      <c r="F19" s="42"/>
      <c r="G19" s="42"/>
      <c r="H19" s="42"/>
      <c r="I19" s="31"/>
      <c r="J19" s="31"/>
      <c r="K19" s="13"/>
      <c r="L19" s="12"/>
    </row>
    <row r="20" spans="1:19">
      <c r="A20" s="62">
        <v>65</v>
      </c>
      <c r="B20" s="61">
        <v>2</v>
      </c>
      <c r="C20" s="40">
        <f t="shared" si="0"/>
        <v>2.3293515358361776</v>
      </c>
      <c r="D20" s="42"/>
      <c r="E20" s="43"/>
      <c r="F20" s="42"/>
      <c r="G20" s="42"/>
      <c r="H20" s="42"/>
      <c r="I20" s="31"/>
      <c r="J20" s="31"/>
      <c r="K20" s="13"/>
      <c r="L20" s="12"/>
    </row>
    <row r="21" spans="1:19">
      <c r="A21" s="62">
        <v>70</v>
      </c>
      <c r="B21" s="61">
        <v>2</v>
      </c>
      <c r="C21" s="40">
        <f t="shared" si="0"/>
        <v>2.3293515358361776</v>
      </c>
      <c r="D21" s="42"/>
      <c r="E21" s="43"/>
      <c r="F21" s="42"/>
      <c r="G21" s="42"/>
      <c r="H21" s="42"/>
      <c r="I21" s="31"/>
      <c r="J21" s="31"/>
      <c r="K21" s="13"/>
      <c r="L21" s="12"/>
    </row>
    <row r="22" spans="1:19">
      <c r="A22" s="62">
        <v>75</v>
      </c>
      <c r="B22" s="61">
        <v>2</v>
      </c>
      <c r="C22" s="40">
        <f t="shared" si="0"/>
        <v>2.3293515358361776</v>
      </c>
      <c r="D22" s="42"/>
      <c r="E22" s="43"/>
      <c r="F22" s="42"/>
      <c r="G22" s="42"/>
      <c r="H22" s="42"/>
      <c r="I22" s="31"/>
      <c r="J22" s="31"/>
      <c r="K22" s="13"/>
      <c r="L22" s="12"/>
    </row>
    <row r="23" spans="1:19" ht="16.2" thickBot="1">
      <c r="A23" s="62">
        <v>80</v>
      </c>
      <c r="B23" s="61">
        <v>3</v>
      </c>
      <c r="C23" s="40">
        <f t="shared" si="0"/>
        <v>3.4940273037542662</v>
      </c>
      <c r="D23" s="42"/>
      <c r="E23" s="43"/>
      <c r="F23" s="42"/>
      <c r="G23" s="42"/>
      <c r="H23" s="42"/>
      <c r="I23" s="31"/>
      <c r="J23" s="31"/>
      <c r="K23" s="13"/>
      <c r="L23" s="12"/>
    </row>
    <row r="24" spans="1:19" ht="17.399999999999999">
      <c r="A24" s="62">
        <v>85</v>
      </c>
      <c r="B24" s="61">
        <v>3</v>
      </c>
      <c r="C24" s="40">
        <f t="shared" si="0"/>
        <v>3.4940273037542662</v>
      </c>
      <c r="D24" s="42"/>
      <c r="E24" s="43"/>
      <c r="F24" s="69" t="s">
        <v>26</v>
      </c>
      <c r="G24" s="70"/>
      <c r="H24" s="70"/>
      <c r="I24" s="52" t="s">
        <v>29</v>
      </c>
      <c r="J24" s="47"/>
      <c r="K24" s="7"/>
      <c r="L24" s="7"/>
      <c r="M24" s="8"/>
    </row>
    <row r="25" spans="1:19" ht="17.399999999999999">
      <c r="A25" s="62">
        <v>90</v>
      </c>
      <c r="B25" s="61">
        <v>3</v>
      </c>
      <c r="C25" s="40">
        <f t="shared" si="0"/>
        <v>3.4940273037542662</v>
      </c>
      <c r="D25" s="42"/>
      <c r="E25" s="43"/>
      <c r="F25" s="71"/>
      <c r="G25" s="72"/>
      <c r="H25" s="72"/>
      <c r="I25" s="50" t="s">
        <v>30</v>
      </c>
      <c r="J25" s="48"/>
      <c r="K25" s="9"/>
      <c r="L25" s="9"/>
      <c r="M25" s="10"/>
    </row>
    <row r="26" spans="1:19" ht="17.399999999999999">
      <c r="A26" s="62">
        <v>95</v>
      </c>
      <c r="B26" s="61">
        <v>3</v>
      </c>
      <c r="C26" s="40">
        <f t="shared" si="0"/>
        <v>3.4940273037542662</v>
      </c>
      <c r="D26" s="42"/>
      <c r="E26" s="43"/>
      <c r="F26" s="49"/>
      <c r="G26" s="48"/>
      <c r="H26" s="48"/>
      <c r="I26" s="51" t="s">
        <v>31</v>
      </c>
      <c r="J26" s="48"/>
      <c r="K26" s="9"/>
      <c r="L26" s="9"/>
      <c r="M26" s="10"/>
    </row>
    <row r="27" spans="1:19" ht="17.399999999999999">
      <c r="A27" s="62">
        <v>100</v>
      </c>
      <c r="B27" s="61">
        <v>3</v>
      </c>
      <c r="C27" s="40">
        <f t="shared" si="0"/>
        <v>3.4940273037542662</v>
      </c>
      <c r="D27" s="42"/>
      <c r="E27" s="43"/>
      <c r="F27" s="87" t="s">
        <v>5</v>
      </c>
      <c r="G27" s="85">
        <f>($J$2/$I$2)*$K$2</f>
        <v>6.6678260869565209E-3</v>
      </c>
      <c r="H27" s="86" t="s">
        <v>32</v>
      </c>
      <c r="I27" s="51" t="s">
        <v>33</v>
      </c>
      <c r="J27" s="48"/>
      <c r="K27" s="9"/>
      <c r="L27" s="9"/>
      <c r="M27" s="10"/>
    </row>
    <row r="28" spans="1:19" ht="18" thickBot="1">
      <c r="A28" s="62">
        <v>105</v>
      </c>
      <c r="B28" s="61">
        <v>3</v>
      </c>
      <c r="C28" s="40">
        <f t="shared" si="0"/>
        <v>3.4940273037542662</v>
      </c>
      <c r="D28" s="42"/>
      <c r="E28" s="43"/>
      <c r="F28" s="88"/>
      <c r="G28" s="89">
        <f>G27*3600</f>
        <v>24.004173913043477</v>
      </c>
      <c r="H28" s="53" t="s">
        <v>46</v>
      </c>
      <c r="I28" s="90"/>
      <c r="J28" s="90"/>
      <c r="K28" s="91"/>
      <c r="L28" s="92"/>
      <c r="M28" s="11"/>
    </row>
    <row r="29" spans="1:19">
      <c r="A29" s="62">
        <v>110</v>
      </c>
      <c r="B29" s="61">
        <v>3</v>
      </c>
      <c r="C29" s="40">
        <f t="shared" si="0"/>
        <v>3.4940273037542662</v>
      </c>
      <c r="D29" s="42"/>
      <c r="E29" s="43"/>
      <c r="F29" s="42"/>
      <c r="G29" s="42"/>
      <c r="H29" s="42"/>
      <c r="I29" s="31"/>
      <c r="J29" s="31"/>
      <c r="K29" s="13"/>
      <c r="L29" s="32"/>
      <c r="M29" s="12"/>
      <c r="N29" s="32"/>
      <c r="O29" s="33"/>
      <c r="P29" s="32"/>
      <c r="Q29" s="9"/>
      <c r="R29" s="9"/>
      <c r="S29" s="9"/>
    </row>
    <row r="30" spans="1:19">
      <c r="A30" s="62">
        <v>115</v>
      </c>
      <c r="B30" s="61">
        <v>3</v>
      </c>
      <c r="C30" s="40">
        <f t="shared" si="0"/>
        <v>3.4940273037542662</v>
      </c>
      <c r="D30" s="42"/>
      <c r="E30" s="43"/>
      <c r="F30" s="42"/>
      <c r="G30" s="42"/>
      <c r="H30" s="42"/>
      <c r="I30" s="31"/>
      <c r="J30" s="31"/>
      <c r="K30" s="13"/>
      <c r="L30" s="75"/>
      <c r="M30" s="75"/>
      <c r="N30" s="75"/>
      <c r="O30" s="75"/>
      <c r="P30" s="25"/>
      <c r="Q30" s="17"/>
      <c r="R30" s="17"/>
      <c r="S30" s="9"/>
    </row>
    <row r="31" spans="1:19">
      <c r="A31" s="62">
        <v>120</v>
      </c>
      <c r="B31" s="61">
        <v>3</v>
      </c>
      <c r="C31" s="40">
        <f t="shared" si="0"/>
        <v>3.4940273037542662</v>
      </c>
      <c r="D31" s="42"/>
      <c r="E31" s="43"/>
      <c r="F31" s="42"/>
      <c r="G31" s="42"/>
      <c r="H31" s="42"/>
      <c r="I31" s="31"/>
      <c r="J31" s="31"/>
      <c r="K31" s="13"/>
      <c r="L31" s="73"/>
      <c r="M31" s="73"/>
      <c r="N31" s="13"/>
      <c r="O31" s="22"/>
      <c r="P31" s="12"/>
      <c r="Q31" s="9"/>
      <c r="R31" s="9"/>
      <c r="S31" s="9"/>
    </row>
    <row r="32" spans="1:19">
      <c r="A32" s="62">
        <v>125</v>
      </c>
      <c r="B32" s="61">
        <v>3</v>
      </c>
      <c r="C32" s="40">
        <f t="shared" si="0"/>
        <v>3.4940273037542662</v>
      </c>
      <c r="D32" s="42"/>
      <c r="E32" s="43"/>
      <c r="F32" s="42"/>
      <c r="G32" s="42"/>
      <c r="H32" s="42"/>
      <c r="I32" s="31"/>
      <c r="J32" s="31"/>
      <c r="K32" s="13"/>
      <c r="L32" s="73"/>
      <c r="M32" s="73"/>
      <c r="N32" s="13"/>
      <c r="O32" s="22"/>
      <c r="P32" s="9"/>
      <c r="Q32" s="9"/>
      <c r="R32" s="9"/>
      <c r="S32" s="9"/>
    </row>
    <row r="33" spans="1:19">
      <c r="A33" s="62">
        <v>130</v>
      </c>
      <c r="B33" s="61">
        <v>3</v>
      </c>
      <c r="C33" s="40">
        <f t="shared" si="0"/>
        <v>3.4940273037542662</v>
      </c>
      <c r="D33" s="42"/>
      <c r="E33" s="43"/>
      <c r="F33" s="42"/>
      <c r="G33" s="42"/>
      <c r="H33" s="42"/>
      <c r="I33" s="31"/>
      <c r="J33" s="31"/>
      <c r="K33" s="13"/>
      <c r="L33" s="73"/>
      <c r="M33" s="73"/>
      <c r="N33" s="13"/>
      <c r="O33" s="22"/>
      <c r="P33" s="9"/>
      <c r="Q33" s="9"/>
      <c r="R33" s="9"/>
      <c r="S33" s="9"/>
    </row>
    <row r="34" spans="1:19">
      <c r="A34" s="62">
        <v>135</v>
      </c>
      <c r="B34" s="61">
        <v>3</v>
      </c>
      <c r="C34" s="40">
        <f t="shared" si="0"/>
        <v>3.4940273037542662</v>
      </c>
      <c r="D34" s="42"/>
      <c r="E34" s="43"/>
      <c r="F34" s="42"/>
      <c r="G34" s="42"/>
      <c r="H34" s="42"/>
      <c r="I34" s="31"/>
      <c r="J34" s="31"/>
      <c r="K34" s="13"/>
      <c r="L34" s="73"/>
      <c r="M34" s="73"/>
      <c r="N34" s="13"/>
      <c r="O34" s="22"/>
      <c r="P34" s="9"/>
      <c r="Q34" s="9"/>
      <c r="R34" s="9"/>
      <c r="S34" s="9"/>
    </row>
    <row r="35" spans="1:19">
      <c r="A35" s="62">
        <v>140</v>
      </c>
      <c r="B35" s="61">
        <v>3</v>
      </c>
      <c r="C35" s="40">
        <f t="shared" si="0"/>
        <v>3.4940273037542662</v>
      </c>
      <c r="D35" s="42"/>
      <c r="E35" s="43"/>
      <c r="F35" s="42"/>
      <c r="G35" s="42"/>
      <c r="H35" s="42"/>
      <c r="I35" s="31"/>
      <c r="J35" s="31"/>
      <c r="K35" s="13"/>
      <c r="L35" s="73"/>
      <c r="M35" s="73"/>
      <c r="N35" s="23"/>
      <c r="O35" s="22"/>
      <c r="P35" s="9"/>
      <c r="Q35" s="9"/>
      <c r="R35" s="9"/>
      <c r="S35" s="9"/>
    </row>
    <row r="36" spans="1:19">
      <c r="A36" s="62">
        <v>145</v>
      </c>
      <c r="B36" s="61">
        <v>3</v>
      </c>
      <c r="C36" s="40">
        <f t="shared" si="0"/>
        <v>3.4940273037542662</v>
      </c>
      <c r="D36" s="42"/>
      <c r="E36" s="43"/>
      <c r="F36" s="42"/>
      <c r="G36" s="42"/>
      <c r="H36" s="42"/>
      <c r="I36" s="31"/>
      <c r="J36" s="31"/>
      <c r="K36" s="13"/>
      <c r="L36" s="73"/>
      <c r="M36" s="73"/>
      <c r="N36" s="23"/>
      <c r="O36" s="22"/>
      <c r="P36" s="9"/>
      <c r="Q36" s="9"/>
      <c r="R36" s="9"/>
      <c r="S36" s="9"/>
    </row>
    <row r="37" spans="1:19">
      <c r="A37" s="62">
        <v>150</v>
      </c>
      <c r="B37" s="61">
        <v>3</v>
      </c>
      <c r="C37" s="40">
        <f t="shared" si="0"/>
        <v>3.4940273037542662</v>
      </c>
      <c r="D37" s="42"/>
      <c r="E37" s="43"/>
      <c r="F37" s="42"/>
      <c r="G37" s="42"/>
      <c r="H37" s="42"/>
      <c r="I37" s="31"/>
      <c r="J37" s="31"/>
      <c r="K37" s="13"/>
      <c r="L37" s="13"/>
      <c r="M37" s="13"/>
      <c r="N37" s="21"/>
      <c r="O37" s="24"/>
      <c r="P37" s="12"/>
      <c r="Q37" s="12"/>
      <c r="R37" s="12"/>
      <c r="S37" s="9"/>
    </row>
    <row r="38" spans="1:19" ht="15" customHeight="1">
      <c r="A38" s="62">
        <v>155</v>
      </c>
      <c r="B38" s="61">
        <v>3</v>
      </c>
      <c r="C38" s="40">
        <f t="shared" si="0"/>
        <v>3.4940273037542662</v>
      </c>
      <c r="D38" s="42"/>
      <c r="E38" s="43"/>
      <c r="F38" s="42"/>
      <c r="G38" s="42"/>
      <c r="H38" s="42"/>
      <c r="I38" s="31"/>
      <c r="J38" s="31"/>
      <c r="K38" s="13"/>
      <c r="L38" s="74"/>
      <c r="M38" s="74"/>
      <c r="N38" s="23"/>
      <c r="O38" s="22"/>
      <c r="P38" s="9"/>
      <c r="Q38" s="9"/>
      <c r="R38" s="9"/>
      <c r="S38" s="9"/>
    </row>
    <row r="39" spans="1:19">
      <c r="A39" s="62">
        <v>160</v>
      </c>
      <c r="B39" s="61">
        <v>3</v>
      </c>
      <c r="C39" s="40">
        <f t="shared" si="0"/>
        <v>3.4940273037542662</v>
      </c>
      <c r="D39" s="42"/>
      <c r="E39" s="43"/>
      <c r="F39" s="42"/>
      <c r="G39" s="42"/>
      <c r="H39" s="42"/>
      <c r="I39" s="31"/>
      <c r="J39" s="31"/>
      <c r="K39" s="13"/>
      <c r="L39" s="12"/>
      <c r="P39" s="9"/>
      <c r="Q39" s="9"/>
      <c r="R39" s="9"/>
      <c r="S39" s="9"/>
    </row>
    <row r="40" spans="1:19">
      <c r="A40" s="62">
        <v>165</v>
      </c>
      <c r="B40" s="61">
        <v>3</v>
      </c>
      <c r="C40" s="40">
        <f t="shared" si="0"/>
        <v>3.4940273037542662</v>
      </c>
      <c r="D40" s="42"/>
      <c r="E40" s="43"/>
      <c r="F40" s="42"/>
      <c r="G40" s="42"/>
      <c r="H40" s="42"/>
      <c r="I40" s="31"/>
      <c r="J40" s="31"/>
      <c r="K40" s="13"/>
      <c r="L40" s="12"/>
    </row>
    <row r="41" spans="1:19">
      <c r="A41" s="62">
        <v>170</v>
      </c>
      <c r="B41" s="61">
        <v>4</v>
      </c>
      <c r="C41" s="40">
        <f t="shared" si="0"/>
        <v>4.6587030716723552</v>
      </c>
      <c r="D41" s="42"/>
      <c r="E41" s="43"/>
      <c r="F41" s="42"/>
      <c r="G41" s="42"/>
      <c r="H41" s="42"/>
      <c r="I41" s="31"/>
      <c r="J41" s="31"/>
      <c r="K41" s="13"/>
      <c r="L41" s="12"/>
    </row>
    <row r="42" spans="1:19">
      <c r="A42" s="62">
        <v>175</v>
      </c>
      <c r="B42" s="61">
        <v>4</v>
      </c>
      <c r="C42" s="40">
        <f t="shared" si="0"/>
        <v>4.6587030716723552</v>
      </c>
      <c r="D42" s="42"/>
      <c r="E42" s="43"/>
      <c r="F42" s="42"/>
      <c r="G42" s="42"/>
      <c r="H42" s="42"/>
      <c r="I42" s="31"/>
      <c r="J42" s="31"/>
      <c r="K42" s="13"/>
      <c r="L42" s="12"/>
    </row>
    <row r="43" spans="1:19">
      <c r="A43" s="62">
        <v>180</v>
      </c>
      <c r="B43" s="61">
        <v>4</v>
      </c>
      <c r="C43" s="40">
        <f t="shared" si="0"/>
        <v>4.6587030716723552</v>
      </c>
      <c r="D43" s="42"/>
      <c r="E43" s="43"/>
      <c r="F43" s="42"/>
      <c r="G43" s="42"/>
      <c r="H43" s="42"/>
      <c r="I43" s="31"/>
      <c r="J43" s="31"/>
      <c r="K43" s="13"/>
      <c r="L43" s="12"/>
    </row>
    <row r="44" spans="1:19">
      <c r="A44" s="62">
        <v>185</v>
      </c>
      <c r="B44" s="61">
        <v>4</v>
      </c>
      <c r="C44" s="40">
        <f t="shared" si="0"/>
        <v>4.6587030716723552</v>
      </c>
      <c r="D44" s="42"/>
      <c r="E44" s="43"/>
      <c r="F44" s="42"/>
      <c r="G44" s="42"/>
      <c r="H44" s="42"/>
      <c r="I44" s="31"/>
      <c r="J44" s="31"/>
      <c r="K44" s="13"/>
      <c r="L44" s="12"/>
    </row>
    <row r="45" spans="1:19">
      <c r="A45" s="62">
        <v>190</v>
      </c>
      <c r="B45" s="61">
        <v>4</v>
      </c>
      <c r="C45" s="40">
        <f t="shared" si="0"/>
        <v>4.6587030716723552</v>
      </c>
      <c r="D45" s="42"/>
      <c r="E45" s="43"/>
      <c r="F45" s="42"/>
      <c r="G45" s="42"/>
      <c r="H45" s="42"/>
      <c r="I45" s="31"/>
      <c r="J45" s="31"/>
      <c r="K45" s="13"/>
      <c r="L45" s="12"/>
    </row>
    <row r="46" spans="1:19">
      <c r="A46" s="62">
        <v>195</v>
      </c>
      <c r="B46" s="61">
        <v>4</v>
      </c>
      <c r="C46" s="40">
        <f t="shared" si="0"/>
        <v>4.6587030716723552</v>
      </c>
      <c r="D46" s="42"/>
      <c r="E46" s="43"/>
      <c r="F46" s="42"/>
      <c r="G46" s="42"/>
      <c r="H46" s="42"/>
      <c r="I46" s="31"/>
      <c r="J46" s="31"/>
      <c r="K46" s="13"/>
      <c r="L46" s="12"/>
    </row>
    <row r="47" spans="1:19">
      <c r="A47" s="62">
        <v>200</v>
      </c>
      <c r="B47" s="61">
        <v>4</v>
      </c>
      <c r="C47" s="40">
        <f t="shared" si="0"/>
        <v>4.6587030716723552</v>
      </c>
      <c r="D47" s="42"/>
      <c r="E47" s="43"/>
      <c r="F47" s="42"/>
      <c r="G47" s="42"/>
      <c r="H47" s="42"/>
      <c r="I47" s="31"/>
      <c r="J47" s="31"/>
      <c r="K47" s="13"/>
      <c r="L47" s="12"/>
    </row>
    <row r="48" spans="1:19">
      <c r="A48" s="62">
        <v>205</v>
      </c>
      <c r="B48" s="61">
        <v>4</v>
      </c>
      <c r="C48" s="40">
        <f t="shared" si="0"/>
        <v>4.6587030716723552</v>
      </c>
      <c r="D48" s="42"/>
      <c r="E48" s="43"/>
      <c r="F48" s="42"/>
      <c r="G48" s="42"/>
      <c r="H48" s="42"/>
      <c r="I48" s="31"/>
      <c r="J48" s="31"/>
      <c r="K48" s="13"/>
      <c r="L48" s="12"/>
    </row>
    <row r="49" spans="1:12">
      <c r="A49" s="62">
        <v>210</v>
      </c>
      <c r="B49" s="61">
        <v>4</v>
      </c>
      <c r="C49" s="40">
        <f t="shared" si="0"/>
        <v>4.6587030716723552</v>
      </c>
      <c r="D49" s="42"/>
      <c r="E49" s="43"/>
      <c r="F49" s="42"/>
      <c r="G49" s="42"/>
      <c r="H49" s="42"/>
      <c r="I49" s="31"/>
      <c r="J49" s="31"/>
      <c r="K49" s="13"/>
      <c r="L49" s="12"/>
    </row>
    <row r="50" spans="1:12">
      <c r="A50" s="62">
        <v>215</v>
      </c>
      <c r="B50" s="61">
        <v>4</v>
      </c>
      <c r="C50" s="40">
        <f t="shared" si="0"/>
        <v>4.6587030716723552</v>
      </c>
      <c r="D50" s="42"/>
      <c r="E50" s="43"/>
      <c r="F50" s="42"/>
      <c r="G50" s="42"/>
      <c r="H50" s="42"/>
      <c r="I50" s="31"/>
      <c r="J50" s="31"/>
      <c r="K50" s="13"/>
      <c r="L50" s="12"/>
    </row>
    <row r="51" spans="1:12">
      <c r="A51" s="62">
        <v>220</v>
      </c>
      <c r="B51" s="61">
        <v>5</v>
      </c>
      <c r="C51" s="40">
        <f t="shared" si="0"/>
        <v>5.8233788395904433</v>
      </c>
      <c r="D51" s="42"/>
      <c r="E51" s="43"/>
      <c r="F51" s="42"/>
      <c r="G51" s="42"/>
      <c r="H51" s="42"/>
      <c r="I51" s="31"/>
      <c r="J51" s="31"/>
      <c r="K51" s="13"/>
      <c r="L51" s="12"/>
    </row>
    <row r="52" spans="1:12">
      <c r="A52" s="62">
        <v>225</v>
      </c>
      <c r="B52" s="61">
        <v>5</v>
      </c>
      <c r="C52" s="40">
        <f t="shared" si="0"/>
        <v>5.8233788395904433</v>
      </c>
      <c r="D52" s="42"/>
      <c r="E52" s="43"/>
      <c r="F52" s="42"/>
      <c r="G52" s="42"/>
      <c r="H52" s="42"/>
      <c r="I52" s="31"/>
      <c r="J52" s="31"/>
      <c r="K52" s="13"/>
      <c r="L52" s="12"/>
    </row>
    <row r="53" spans="1:12">
      <c r="A53" s="62">
        <v>230</v>
      </c>
      <c r="B53" s="61">
        <v>5</v>
      </c>
      <c r="C53" s="40">
        <f t="shared" si="0"/>
        <v>5.8233788395904433</v>
      </c>
      <c r="D53" s="42"/>
      <c r="E53" s="43"/>
      <c r="F53" s="42"/>
      <c r="G53" s="42"/>
      <c r="H53" s="42"/>
      <c r="I53" s="31"/>
      <c r="J53" s="31"/>
      <c r="K53" s="13"/>
      <c r="L53" s="12"/>
    </row>
    <row r="54" spans="1:12">
      <c r="A54" s="62">
        <v>235</v>
      </c>
      <c r="B54" s="61">
        <v>5</v>
      </c>
      <c r="C54" s="40">
        <f t="shared" si="0"/>
        <v>5.8233788395904433</v>
      </c>
      <c r="D54" s="42"/>
      <c r="E54" s="43"/>
      <c r="F54" s="42"/>
      <c r="G54" s="42"/>
      <c r="H54" s="42"/>
      <c r="I54" s="31"/>
      <c r="J54" s="31"/>
      <c r="K54" s="13"/>
      <c r="L54" s="12"/>
    </row>
    <row r="55" spans="1:12">
      <c r="A55" s="62">
        <v>240</v>
      </c>
      <c r="B55" s="61">
        <v>5</v>
      </c>
      <c r="C55" s="40">
        <f t="shared" si="0"/>
        <v>5.8233788395904433</v>
      </c>
      <c r="D55" s="42"/>
      <c r="E55" s="43"/>
      <c r="F55" s="42"/>
      <c r="G55" s="42"/>
      <c r="H55" s="42"/>
      <c r="I55" s="31"/>
      <c r="J55" s="31"/>
      <c r="K55" s="13"/>
      <c r="L55" s="12"/>
    </row>
    <row r="56" spans="1:12">
      <c r="A56" s="62">
        <v>245</v>
      </c>
      <c r="B56" s="61">
        <v>5</v>
      </c>
      <c r="C56" s="40">
        <f t="shared" si="0"/>
        <v>5.8233788395904433</v>
      </c>
      <c r="D56" s="42"/>
      <c r="E56" s="43"/>
      <c r="F56" s="42"/>
      <c r="G56" s="42"/>
      <c r="H56" s="42"/>
      <c r="I56" s="31"/>
      <c r="J56" s="31"/>
      <c r="K56" s="13"/>
      <c r="L56" s="12"/>
    </row>
    <row r="57" spans="1:12">
      <c r="A57" s="62">
        <v>250</v>
      </c>
      <c r="B57" s="61">
        <v>6</v>
      </c>
      <c r="C57" s="40">
        <f t="shared" si="0"/>
        <v>6.9880546075085324</v>
      </c>
      <c r="D57" s="42"/>
      <c r="E57" s="43"/>
      <c r="F57" s="42"/>
      <c r="G57" s="42"/>
      <c r="H57" s="42"/>
      <c r="I57" s="31"/>
      <c r="J57" s="31"/>
      <c r="K57" s="13"/>
      <c r="L57" s="12"/>
    </row>
    <row r="58" spans="1:12">
      <c r="A58" s="62">
        <v>255</v>
      </c>
      <c r="B58" s="61">
        <v>6</v>
      </c>
      <c r="C58" s="40">
        <f t="shared" si="0"/>
        <v>6.9880546075085324</v>
      </c>
      <c r="D58" s="42"/>
      <c r="E58" s="43"/>
      <c r="F58" s="42"/>
      <c r="G58" s="42"/>
      <c r="H58" s="42"/>
      <c r="I58" s="31"/>
      <c r="J58" s="31"/>
      <c r="K58" s="13"/>
      <c r="L58" s="12"/>
    </row>
    <row r="59" spans="1:12">
      <c r="A59" s="62">
        <v>260</v>
      </c>
      <c r="B59" s="61">
        <v>6</v>
      </c>
      <c r="C59" s="40">
        <f t="shared" si="0"/>
        <v>6.9880546075085324</v>
      </c>
      <c r="D59" s="42"/>
      <c r="E59" s="43"/>
      <c r="F59" s="42"/>
      <c r="G59" s="42"/>
      <c r="H59" s="42"/>
      <c r="I59" s="31"/>
      <c r="J59" s="31"/>
      <c r="K59" s="13"/>
      <c r="L59" s="12"/>
    </row>
    <row r="60" spans="1:12">
      <c r="A60" s="62">
        <v>265</v>
      </c>
      <c r="B60" s="61">
        <v>6</v>
      </c>
      <c r="C60" s="40">
        <f t="shared" si="0"/>
        <v>6.9880546075085324</v>
      </c>
      <c r="D60" s="42"/>
      <c r="E60" s="43"/>
      <c r="F60" s="42"/>
      <c r="G60" s="42"/>
      <c r="H60" s="42"/>
      <c r="I60" s="31"/>
      <c r="J60" s="31"/>
      <c r="K60" s="13"/>
      <c r="L60" s="12"/>
    </row>
    <row r="61" spans="1:12">
      <c r="A61" s="62">
        <v>270</v>
      </c>
      <c r="B61" s="61">
        <v>6</v>
      </c>
      <c r="C61" s="40">
        <f t="shared" si="0"/>
        <v>6.9880546075085324</v>
      </c>
      <c r="D61" s="42"/>
      <c r="E61" s="43"/>
      <c r="F61" s="42"/>
      <c r="G61" s="42"/>
      <c r="H61" s="42"/>
      <c r="I61" s="31"/>
      <c r="J61" s="31"/>
      <c r="K61" s="13"/>
      <c r="L61" s="12"/>
    </row>
    <row r="62" spans="1:12">
      <c r="A62" s="62">
        <v>275</v>
      </c>
      <c r="B62" s="61">
        <v>6</v>
      </c>
      <c r="C62" s="40">
        <f t="shared" si="0"/>
        <v>6.9880546075085324</v>
      </c>
      <c r="D62" s="42"/>
      <c r="E62" s="43"/>
      <c r="F62" s="42"/>
      <c r="G62" s="42"/>
      <c r="H62" s="42"/>
      <c r="I62" s="31"/>
      <c r="J62" s="31"/>
      <c r="K62" s="13"/>
      <c r="L62" s="12"/>
    </row>
    <row r="63" spans="1:12">
      <c r="A63" s="62">
        <v>280</v>
      </c>
      <c r="B63" s="61">
        <v>6</v>
      </c>
      <c r="C63" s="40">
        <f t="shared" si="0"/>
        <v>6.9880546075085324</v>
      </c>
      <c r="D63" s="42"/>
      <c r="E63" s="43"/>
      <c r="F63" s="42"/>
      <c r="G63" s="42"/>
      <c r="H63" s="42"/>
      <c r="I63" s="31"/>
      <c r="J63" s="31"/>
      <c r="K63" s="13"/>
      <c r="L63" s="12"/>
    </row>
    <row r="64" spans="1:12">
      <c r="A64" s="62">
        <v>285</v>
      </c>
      <c r="B64" s="61">
        <v>6</v>
      </c>
      <c r="C64" s="40">
        <f t="shared" si="0"/>
        <v>6.9880546075085324</v>
      </c>
      <c r="D64" s="42"/>
      <c r="E64" s="43"/>
      <c r="F64" s="42"/>
      <c r="G64" s="42"/>
      <c r="H64" s="42"/>
      <c r="I64" s="31"/>
      <c r="J64" s="31"/>
      <c r="K64" s="13"/>
      <c r="L64" s="12"/>
    </row>
    <row r="65" spans="1:12">
      <c r="A65" s="62">
        <v>290</v>
      </c>
      <c r="B65" s="61">
        <v>6</v>
      </c>
      <c r="C65" s="40">
        <f t="shared" si="0"/>
        <v>6.9880546075085324</v>
      </c>
      <c r="D65" s="42"/>
      <c r="E65" s="43"/>
      <c r="F65" s="42"/>
      <c r="G65" s="42"/>
      <c r="H65" s="42"/>
      <c r="I65" s="31"/>
      <c r="J65" s="31"/>
      <c r="K65" s="13"/>
      <c r="L65" s="12"/>
    </row>
    <row r="66" spans="1:12">
      <c r="A66" s="62">
        <v>295</v>
      </c>
      <c r="B66" s="61">
        <v>6</v>
      </c>
      <c r="C66" s="40">
        <f t="shared" si="0"/>
        <v>6.9880546075085324</v>
      </c>
      <c r="D66" s="42"/>
      <c r="E66" s="43"/>
      <c r="F66" s="42"/>
      <c r="G66" s="42"/>
      <c r="H66" s="42"/>
      <c r="I66" s="31"/>
      <c r="J66" s="31"/>
      <c r="K66" s="13"/>
      <c r="L66" s="12"/>
    </row>
    <row r="67" spans="1:12">
      <c r="A67" s="62">
        <v>300</v>
      </c>
      <c r="B67" s="61">
        <v>6</v>
      </c>
      <c r="C67" s="40">
        <f t="shared" si="0"/>
        <v>6.9880546075085324</v>
      </c>
      <c r="D67" s="42"/>
      <c r="E67" s="43"/>
      <c r="F67" s="42"/>
      <c r="G67" s="42"/>
      <c r="H67" s="42"/>
      <c r="I67" s="31"/>
      <c r="J67" s="31"/>
      <c r="K67" s="13"/>
      <c r="L67" s="12"/>
    </row>
    <row r="68" spans="1:12">
      <c r="H68" s="9"/>
      <c r="I68" s="12"/>
      <c r="J68" s="12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29" customWidth="1"/>
    <col min="3" max="3" width="16.19921875" style="30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108" customHeight="1">
      <c r="F1" s="35" t="s">
        <v>19</v>
      </c>
      <c r="G1" s="44" t="s">
        <v>24</v>
      </c>
      <c r="H1" s="35" t="s">
        <v>10</v>
      </c>
      <c r="I1" s="44" t="s">
        <v>27</v>
      </c>
      <c r="J1" s="44" t="s">
        <v>28</v>
      </c>
      <c r="K1" s="44" t="s">
        <v>25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5">
        <v>1.712E-2</v>
      </c>
      <c r="L2" s="19"/>
      <c r="M2" s="20"/>
      <c r="O2" s="2"/>
      <c r="T2" s="3"/>
    </row>
    <row r="3" spans="1:20">
      <c r="K3" s="9"/>
      <c r="L3" s="12"/>
      <c r="M3" s="12"/>
    </row>
    <row r="6" spans="1:20" ht="103.2" customHeight="1">
      <c r="A6" s="34" t="s">
        <v>22</v>
      </c>
      <c r="B6" s="36" t="s">
        <v>4</v>
      </c>
      <c r="C6" s="46" t="s">
        <v>23</v>
      </c>
      <c r="D6" s="41"/>
      <c r="E6" s="41"/>
      <c r="F6" s="41"/>
      <c r="G6" s="41"/>
      <c r="H6" s="41"/>
      <c r="I6" s="16"/>
      <c r="J6" s="16"/>
      <c r="K6" s="16"/>
      <c r="L6" s="15"/>
    </row>
    <row r="7" spans="1:20">
      <c r="A7" s="62">
        <v>0</v>
      </c>
      <c r="B7" s="61">
        <v>0</v>
      </c>
      <c r="C7" s="40">
        <f>B7*($H$2/$G$2)*(273/$F$2)</f>
        <v>0</v>
      </c>
      <c r="D7" s="42"/>
      <c r="E7" s="43"/>
      <c r="F7" s="42"/>
      <c r="G7" s="42"/>
      <c r="H7" s="42"/>
      <c r="I7" s="31"/>
      <c r="J7" s="31"/>
      <c r="K7" s="13"/>
      <c r="L7" s="12"/>
    </row>
    <row r="8" spans="1:20">
      <c r="A8" s="63">
        <v>5</v>
      </c>
      <c r="B8" s="61">
        <v>0</v>
      </c>
      <c r="C8" s="40">
        <f t="shared" ref="C8:C67" si="0">B8*($H$2/$G$2)*(273/$F$2)</f>
        <v>0</v>
      </c>
      <c r="D8" s="42"/>
      <c r="E8" s="43"/>
      <c r="F8" s="42"/>
      <c r="G8" s="42"/>
      <c r="H8" s="42"/>
      <c r="I8" s="31"/>
      <c r="J8" s="31"/>
      <c r="K8" s="13"/>
      <c r="L8" s="12"/>
    </row>
    <row r="9" spans="1:20">
      <c r="A9" s="62">
        <v>10</v>
      </c>
      <c r="B9" s="61">
        <v>0</v>
      </c>
      <c r="C9" s="40">
        <f t="shared" si="0"/>
        <v>0</v>
      </c>
      <c r="D9" s="42"/>
      <c r="E9" s="43"/>
      <c r="F9" s="42"/>
      <c r="G9" s="42"/>
      <c r="H9" s="42"/>
      <c r="I9" s="31"/>
      <c r="J9" s="31"/>
      <c r="K9" s="13"/>
      <c r="L9" s="12"/>
    </row>
    <row r="10" spans="1:20">
      <c r="A10" s="62">
        <v>15</v>
      </c>
      <c r="B10" s="61">
        <v>0</v>
      </c>
      <c r="C10" s="40">
        <f t="shared" si="0"/>
        <v>0</v>
      </c>
      <c r="D10" s="42"/>
      <c r="E10" s="43"/>
      <c r="F10" s="42"/>
      <c r="G10" s="42"/>
      <c r="H10" s="42"/>
      <c r="I10" s="31"/>
      <c r="J10" s="31"/>
      <c r="K10" s="13"/>
      <c r="L10" s="12"/>
    </row>
    <row r="11" spans="1:20">
      <c r="A11" s="62">
        <v>20</v>
      </c>
      <c r="B11" s="61">
        <v>0</v>
      </c>
      <c r="C11" s="40">
        <f t="shared" si="0"/>
        <v>0</v>
      </c>
      <c r="D11" s="42"/>
      <c r="E11" s="43"/>
      <c r="F11" s="42"/>
      <c r="G11" s="42"/>
      <c r="H11" s="42"/>
      <c r="I11" s="31"/>
      <c r="J11" s="31"/>
      <c r="K11" s="13"/>
      <c r="L11" s="12"/>
    </row>
    <row r="12" spans="1:20">
      <c r="A12" s="62">
        <v>25</v>
      </c>
      <c r="B12" s="61">
        <v>0</v>
      </c>
      <c r="C12" s="40">
        <f t="shared" si="0"/>
        <v>0</v>
      </c>
      <c r="D12" s="42"/>
      <c r="E12" s="43"/>
      <c r="F12" s="42"/>
      <c r="G12" s="42"/>
      <c r="H12" s="42"/>
      <c r="I12" s="31"/>
      <c r="J12" s="31"/>
      <c r="K12" s="13"/>
      <c r="L12" s="12"/>
    </row>
    <row r="13" spans="1:20">
      <c r="A13" s="62">
        <v>30</v>
      </c>
      <c r="B13" s="61">
        <v>0</v>
      </c>
      <c r="C13" s="40">
        <f t="shared" si="0"/>
        <v>0</v>
      </c>
      <c r="D13" s="42"/>
      <c r="E13" s="43"/>
      <c r="F13" s="42"/>
      <c r="G13" s="42"/>
      <c r="H13" s="42"/>
      <c r="I13" s="31"/>
      <c r="J13" s="31"/>
      <c r="K13" s="13"/>
      <c r="L13" s="12"/>
    </row>
    <row r="14" spans="1:20">
      <c r="A14" s="62">
        <v>35</v>
      </c>
      <c r="B14" s="61">
        <v>0</v>
      </c>
      <c r="C14" s="40">
        <f t="shared" si="0"/>
        <v>0</v>
      </c>
      <c r="D14" s="42"/>
      <c r="E14" s="43"/>
      <c r="F14" s="42"/>
      <c r="G14" s="42"/>
      <c r="H14" s="42"/>
      <c r="I14" s="31"/>
      <c r="J14" s="31"/>
      <c r="K14" s="13"/>
      <c r="L14" s="12"/>
    </row>
    <row r="15" spans="1:20">
      <c r="A15" s="62">
        <v>40</v>
      </c>
      <c r="B15" s="61">
        <v>1</v>
      </c>
      <c r="C15" s="40">
        <f t="shared" si="0"/>
        <v>1.1646757679180888</v>
      </c>
      <c r="D15" s="42"/>
      <c r="E15" s="43"/>
      <c r="F15" s="42"/>
      <c r="G15" s="42"/>
      <c r="H15" s="42"/>
      <c r="I15" s="31"/>
      <c r="J15" s="31"/>
      <c r="K15" s="13"/>
      <c r="L15" s="12"/>
    </row>
    <row r="16" spans="1:20">
      <c r="A16" s="62">
        <v>45</v>
      </c>
      <c r="B16" s="61">
        <v>1</v>
      </c>
      <c r="C16" s="40">
        <f t="shared" si="0"/>
        <v>1.1646757679180888</v>
      </c>
      <c r="D16" s="42"/>
      <c r="E16" s="43"/>
      <c r="F16" s="42"/>
      <c r="G16" s="42"/>
      <c r="H16" s="42"/>
      <c r="I16" s="31"/>
      <c r="J16" s="31"/>
      <c r="K16" s="13"/>
      <c r="L16" s="12"/>
    </row>
    <row r="17" spans="1:19">
      <c r="A17" s="62">
        <v>50</v>
      </c>
      <c r="B17" s="61">
        <v>1</v>
      </c>
      <c r="C17" s="40">
        <f t="shared" si="0"/>
        <v>1.1646757679180888</v>
      </c>
      <c r="D17" s="42"/>
      <c r="E17" s="43"/>
      <c r="F17" s="42"/>
      <c r="G17" s="42"/>
      <c r="H17" s="42"/>
      <c r="I17" s="31"/>
      <c r="J17" s="31"/>
      <c r="K17" s="13"/>
      <c r="L17" s="12"/>
    </row>
    <row r="18" spans="1:19">
      <c r="A18" s="62">
        <v>55</v>
      </c>
      <c r="B18" s="61">
        <v>1</v>
      </c>
      <c r="C18" s="40">
        <f t="shared" si="0"/>
        <v>1.1646757679180888</v>
      </c>
      <c r="D18" s="42"/>
      <c r="E18" s="43"/>
      <c r="F18" s="42"/>
      <c r="G18" s="42"/>
      <c r="H18" s="42"/>
      <c r="I18" s="31"/>
      <c r="J18" s="31"/>
      <c r="K18" s="13"/>
      <c r="L18" s="12"/>
    </row>
    <row r="19" spans="1:19">
      <c r="A19" s="62">
        <v>60</v>
      </c>
      <c r="B19" s="61">
        <v>1</v>
      </c>
      <c r="C19" s="40">
        <f t="shared" si="0"/>
        <v>1.1646757679180888</v>
      </c>
      <c r="D19" s="42"/>
      <c r="E19" s="43"/>
      <c r="F19" s="42"/>
      <c r="G19" s="42"/>
      <c r="H19" s="42"/>
      <c r="I19" s="31"/>
      <c r="J19" s="31"/>
      <c r="K19" s="13"/>
      <c r="L19" s="12"/>
    </row>
    <row r="20" spans="1:19">
      <c r="A20" s="62">
        <v>65</v>
      </c>
      <c r="B20" s="61">
        <v>1</v>
      </c>
      <c r="C20" s="40">
        <f t="shared" si="0"/>
        <v>1.1646757679180888</v>
      </c>
      <c r="D20" s="42"/>
      <c r="E20" s="43"/>
      <c r="F20" s="42"/>
      <c r="G20" s="42"/>
      <c r="H20" s="42"/>
      <c r="I20" s="31"/>
      <c r="J20" s="31"/>
      <c r="K20" s="13"/>
      <c r="L20" s="12"/>
    </row>
    <row r="21" spans="1:19">
      <c r="A21" s="62">
        <v>70</v>
      </c>
      <c r="B21" s="61">
        <v>1</v>
      </c>
      <c r="C21" s="40">
        <f t="shared" si="0"/>
        <v>1.1646757679180888</v>
      </c>
      <c r="D21" s="42"/>
      <c r="E21" s="43"/>
      <c r="F21" s="42"/>
      <c r="G21" s="42"/>
      <c r="H21" s="42"/>
      <c r="I21" s="31"/>
      <c r="J21" s="31"/>
      <c r="K21" s="13"/>
      <c r="L21" s="12"/>
    </row>
    <row r="22" spans="1:19">
      <c r="A22" s="62">
        <v>75</v>
      </c>
      <c r="B22" s="61">
        <v>1</v>
      </c>
      <c r="C22" s="40">
        <f t="shared" si="0"/>
        <v>1.1646757679180888</v>
      </c>
      <c r="D22" s="42"/>
      <c r="E22" s="43"/>
      <c r="F22" s="42"/>
      <c r="G22" s="42"/>
      <c r="H22" s="42"/>
      <c r="I22" s="31"/>
      <c r="J22" s="31"/>
      <c r="K22" s="13"/>
      <c r="L22" s="12"/>
    </row>
    <row r="23" spans="1:19" ht="16.2" thickBot="1">
      <c r="A23" s="62">
        <v>80</v>
      </c>
      <c r="B23" s="61">
        <v>1</v>
      </c>
      <c r="C23" s="40">
        <f t="shared" si="0"/>
        <v>1.1646757679180888</v>
      </c>
      <c r="D23" s="42"/>
      <c r="E23" s="43"/>
      <c r="F23" s="42"/>
      <c r="G23" s="42"/>
      <c r="H23" s="42"/>
      <c r="I23" s="31"/>
      <c r="J23" s="31"/>
      <c r="K23" s="13"/>
      <c r="L23" s="12"/>
    </row>
    <row r="24" spans="1:19" ht="17.399999999999999">
      <c r="A24" s="62">
        <v>85</v>
      </c>
      <c r="B24" s="61">
        <v>2</v>
      </c>
      <c r="C24" s="40">
        <f t="shared" si="0"/>
        <v>2.3293515358361776</v>
      </c>
      <c r="D24" s="42"/>
      <c r="E24" s="43"/>
      <c r="F24" s="69" t="s">
        <v>26</v>
      </c>
      <c r="G24" s="70"/>
      <c r="H24" s="70"/>
      <c r="I24" s="52" t="s">
        <v>29</v>
      </c>
      <c r="J24" s="47"/>
      <c r="K24" s="7"/>
      <c r="L24" s="7"/>
      <c r="M24" s="8"/>
    </row>
    <row r="25" spans="1:19" ht="17.399999999999999">
      <c r="A25" s="62">
        <v>90</v>
      </c>
      <c r="B25" s="61">
        <v>2</v>
      </c>
      <c r="C25" s="40">
        <f t="shared" si="0"/>
        <v>2.3293515358361776</v>
      </c>
      <c r="D25" s="42"/>
      <c r="E25" s="43"/>
      <c r="F25" s="71"/>
      <c r="G25" s="72"/>
      <c r="H25" s="72"/>
      <c r="I25" s="50" t="s">
        <v>30</v>
      </c>
      <c r="J25" s="48"/>
      <c r="K25" s="9"/>
      <c r="L25" s="9"/>
      <c r="M25" s="10"/>
    </row>
    <row r="26" spans="1:19" ht="17.399999999999999">
      <c r="A26" s="62">
        <v>95</v>
      </c>
      <c r="B26" s="61">
        <v>2</v>
      </c>
      <c r="C26" s="40">
        <f t="shared" si="0"/>
        <v>2.3293515358361776</v>
      </c>
      <c r="D26" s="42"/>
      <c r="E26" s="43"/>
      <c r="F26" s="49"/>
      <c r="G26" s="48"/>
      <c r="H26" s="48"/>
      <c r="I26" s="51" t="s">
        <v>31</v>
      </c>
      <c r="J26" s="48"/>
      <c r="K26" s="9"/>
      <c r="L26" s="9"/>
      <c r="M26" s="10"/>
    </row>
    <row r="27" spans="1:19" ht="17.399999999999999">
      <c r="A27" s="62">
        <v>100</v>
      </c>
      <c r="B27" s="61">
        <v>2</v>
      </c>
      <c r="C27" s="40">
        <f t="shared" si="0"/>
        <v>2.3293515358361776</v>
      </c>
      <c r="D27" s="42"/>
      <c r="E27" s="43"/>
      <c r="F27" s="87" t="s">
        <v>5</v>
      </c>
      <c r="G27" s="85">
        <f>($J$2/$I$2)*$K$2</f>
        <v>5.2848695652173905E-3</v>
      </c>
      <c r="H27" s="86" t="s">
        <v>32</v>
      </c>
      <c r="I27" s="51" t="s">
        <v>33</v>
      </c>
      <c r="J27" s="48"/>
      <c r="K27" s="9"/>
      <c r="L27" s="9"/>
      <c r="M27" s="10"/>
    </row>
    <row r="28" spans="1:19" ht="18" thickBot="1">
      <c r="A28" s="62">
        <v>105</v>
      </c>
      <c r="B28" s="61">
        <v>2</v>
      </c>
      <c r="C28" s="40">
        <f t="shared" si="0"/>
        <v>2.3293515358361776</v>
      </c>
      <c r="D28" s="42"/>
      <c r="E28" s="43"/>
      <c r="F28" s="88"/>
      <c r="G28" s="89">
        <f>G27*3600</f>
        <v>19.025530434782606</v>
      </c>
      <c r="H28" s="53" t="s">
        <v>46</v>
      </c>
      <c r="I28" s="90"/>
      <c r="J28" s="90"/>
      <c r="K28" s="91"/>
      <c r="L28" s="92"/>
      <c r="M28" s="11"/>
    </row>
    <row r="29" spans="1:19">
      <c r="A29" s="62">
        <v>110</v>
      </c>
      <c r="B29" s="61">
        <v>2</v>
      </c>
      <c r="C29" s="40">
        <f t="shared" si="0"/>
        <v>2.3293515358361776</v>
      </c>
      <c r="D29" s="42"/>
      <c r="E29" s="43"/>
      <c r="F29" s="42"/>
      <c r="G29" s="42"/>
      <c r="H29" s="42"/>
      <c r="I29" s="31"/>
      <c r="J29" s="31"/>
      <c r="K29" s="13"/>
      <c r="L29" s="32"/>
      <c r="M29" s="12"/>
      <c r="N29" s="32"/>
      <c r="O29" s="33"/>
      <c r="P29" s="32"/>
      <c r="Q29" s="9"/>
      <c r="R29" s="9"/>
      <c r="S29" s="9"/>
    </row>
    <row r="30" spans="1:19">
      <c r="A30" s="62">
        <v>115</v>
      </c>
      <c r="B30" s="61">
        <v>2</v>
      </c>
      <c r="C30" s="40">
        <f t="shared" si="0"/>
        <v>2.3293515358361776</v>
      </c>
      <c r="D30" s="42"/>
      <c r="E30" s="43"/>
      <c r="F30" s="42"/>
      <c r="G30" s="42"/>
      <c r="H30" s="42"/>
      <c r="I30" s="31"/>
      <c r="J30" s="31"/>
      <c r="K30" s="13"/>
      <c r="L30" s="75"/>
      <c r="M30" s="75"/>
      <c r="N30" s="75"/>
      <c r="O30" s="75"/>
      <c r="P30" s="25"/>
      <c r="Q30" s="17"/>
      <c r="R30" s="17"/>
      <c r="S30" s="9"/>
    </row>
    <row r="31" spans="1:19">
      <c r="A31" s="62">
        <v>120</v>
      </c>
      <c r="B31" s="61">
        <v>2</v>
      </c>
      <c r="C31" s="40">
        <f t="shared" si="0"/>
        <v>2.3293515358361776</v>
      </c>
      <c r="D31" s="42"/>
      <c r="E31" s="43"/>
      <c r="F31" s="42"/>
      <c r="G31" s="42"/>
      <c r="H31" s="42"/>
      <c r="I31" s="31"/>
      <c r="J31" s="31"/>
      <c r="K31" s="13"/>
      <c r="L31" s="73"/>
      <c r="M31" s="73"/>
      <c r="N31" s="13"/>
      <c r="O31" s="22"/>
      <c r="P31" s="12"/>
      <c r="Q31" s="9"/>
      <c r="R31" s="9"/>
      <c r="S31" s="9"/>
    </row>
    <row r="32" spans="1:19">
      <c r="A32" s="62">
        <v>125</v>
      </c>
      <c r="B32" s="61">
        <v>2</v>
      </c>
      <c r="C32" s="40">
        <f t="shared" si="0"/>
        <v>2.3293515358361776</v>
      </c>
      <c r="D32" s="42"/>
      <c r="E32" s="43"/>
      <c r="F32" s="42"/>
      <c r="G32" s="42"/>
      <c r="H32" s="42"/>
      <c r="I32" s="31"/>
      <c r="J32" s="31"/>
      <c r="K32" s="13"/>
      <c r="L32" s="73"/>
      <c r="M32" s="73"/>
      <c r="N32" s="13"/>
      <c r="O32" s="22"/>
      <c r="P32" s="9"/>
      <c r="Q32" s="9"/>
      <c r="R32" s="9"/>
      <c r="S32" s="9"/>
    </row>
    <row r="33" spans="1:19">
      <c r="A33" s="62">
        <v>130</v>
      </c>
      <c r="B33" s="61">
        <v>2</v>
      </c>
      <c r="C33" s="40">
        <f t="shared" si="0"/>
        <v>2.3293515358361776</v>
      </c>
      <c r="D33" s="42"/>
      <c r="E33" s="43"/>
      <c r="F33" s="42"/>
      <c r="G33" s="42"/>
      <c r="H33" s="42"/>
      <c r="I33" s="31"/>
      <c r="J33" s="31"/>
      <c r="K33" s="13"/>
      <c r="L33" s="73"/>
      <c r="M33" s="73"/>
      <c r="N33" s="13"/>
      <c r="O33" s="22"/>
      <c r="P33" s="9"/>
      <c r="Q33" s="9"/>
      <c r="R33" s="9"/>
      <c r="S33" s="9"/>
    </row>
    <row r="34" spans="1:19">
      <c r="A34" s="62">
        <v>135</v>
      </c>
      <c r="B34" s="61">
        <v>2</v>
      </c>
      <c r="C34" s="40">
        <f t="shared" si="0"/>
        <v>2.3293515358361776</v>
      </c>
      <c r="D34" s="42"/>
      <c r="E34" s="43"/>
      <c r="F34" s="42"/>
      <c r="G34" s="42"/>
      <c r="H34" s="42"/>
      <c r="I34" s="31"/>
      <c r="J34" s="31"/>
      <c r="K34" s="13"/>
      <c r="L34" s="73"/>
      <c r="M34" s="73"/>
      <c r="N34" s="13"/>
      <c r="O34" s="22"/>
      <c r="P34" s="9"/>
      <c r="Q34" s="9"/>
      <c r="R34" s="9"/>
      <c r="S34" s="9"/>
    </row>
    <row r="35" spans="1:19">
      <c r="A35" s="62">
        <v>140</v>
      </c>
      <c r="B35" s="61">
        <v>2</v>
      </c>
      <c r="C35" s="40">
        <f t="shared" si="0"/>
        <v>2.3293515358361776</v>
      </c>
      <c r="D35" s="42"/>
      <c r="E35" s="43"/>
      <c r="F35" s="42"/>
      <c r="G35" s="42"/>
      <c r="H35" s="42"/>
      <c r="I35" s="31"/>
      <c r="J35" s="31"/>
      <c r="K35" s="13"/>
      <c r="L35" s="73"/>
      <c r="M35" s="73"/>
      <c r="N35" s="23"/>
      <c r="O35" s="22"/>
      <c r="P35" s="9"/>
      <c r="Q35" s="9"/>
      <c r="R35" s="9"/>
      <c r="S35" s="9"/>
    </row>
    <row r="36" spans="1:19">
      <c r="A36" s="62">
        <v>145</v>
      </c>
      <c r="B36" s="61">
        <v>2</v>
      </c>
      <c r="C36" s="40">
        <f t="shared" si="0"/>
        <v>2.3293515358361776</v>
      </c>
      <c r="D36" s="42"/>
      <c r="E36" s="43"/>
      <c r="F36" s="42"/>
      <c r="G36" s="42"/>
      <c r="H36" s="42"/>
      <c r="I36" s="31"/>
      <c r="J36" s="31"/>
      <c r="K36" s="13"/>
      <c r="L36" s="73"/>
      <c r="M36" s="73"/>
      <c r="N36" s="23"/>
      <c r="O36" s="22"/>
      <c r="P36" s="9"/>
      <c r="Q36" s="9"/>
      <c r="R36" s="9"/>
      <c r="S36" s="9"/>
    </row>
    <row r="37" spans="1:19">
      <c r="A37" s="62">
        <v>150</v>
      </c>
      <c r="B37" s="61">
        <v>2</v>
      </c>
      <c r="C37" s="40">
        <f t="shared" si="0"/>
        <v>2.3293515358361776</v>
      </c>
      <c r="D37" s="42"/>
      <c r="E37" s="43"/>
      <c r="F37" s="42"/>
      <c r="G37" s="42"/>
      <c r="H37" s="42"/>
      <c r="I37" s="31"/>
      <c r="J37" s="31"/>
      <c r="K37" s="13"/>
      <c r="L37" s="13"/>
      <c r="M37" s="13"/>
      <c r="N37" s="21"/>
      <c r="O37" s="24"/>
      <c r="P37" s="12"/>
      <c r="Q37" s="12"/>
      <c r="R37" s="12"/>
      <c r="S37" s="9"/>
    </row>
    <row r="38" spans="1:19" ht="15" customHeight="1">
      <c r="A38" s="62">
        <v>155</v>
      </c>
      <c r="B38" s="61">
        <v>2</v>
      </c>
      <c r="C38" s="40">
        <f t="shared" si="0"/>
        <v>2.3293515358361776</v>
      </c>
      <c r="D38" s="42"/>
      <c r="E38" s="43"/>
      <c r="F38" s="42"/>
      <c r="G38" s="42"/>
      <c r="H38" s="42"/>
      <c r="I38" s="31"/>
      <c r="J38" s="31"/>
      <c r="K38" s="13"/>
      <c r="L38" s="74"/>
      <c r="M38" s="74"/>
      <c r="N38" s="23"/>
      <c r="O38" s="22"/>
      <c r="P38" s="9"/>
      <c r="Q38" s="9"/>
      <c r="R38" s="9"/>
      <c r="S38" s="9"/>
    </row>
    <row r="39" spans="1:19">
      <c r="A39" s="62">
        <v>160</v>
      </c>
      <c r="B39" s="61">
        <v>2</v>
      </c>
      <c r="C39" s="40">
        <f t="shared" si="0"/>
        <v>2.3293515358361776</v>
      </c>
      <c r="D39" s="42"/>
      <c r="E39" s="43"/>
      <c r="F39" s="42"/>
      <c r="G39" s="42"/>
      <c r="H39" s="42"/>
      <c r="I39" s="31"/>
      <c r="J39" s="31"/>
      <c r="K39" s="13"/>
      <c r="L39" s="12"/>
      <c r="P39" s="9"/>
      <c r="Q39" s="9"/>
      <c r="R39" s="9"/>
      <c r="S39" s="9"/>
    </row>
    <row r="40" spans="1:19">
      <c r="A40" s="62">
        <v>165</v>
      </c>
      <c r="B40" s="61">
        <v>2</v>
      </c>
      <c r="C40" s="40">
        <f t="shared" si="0"/>
        <v>2.3293515358361776</v>
      </c>
      <c r="D40" s="42"/>
      <c r="E40" s="43"/>
      <c r="F40" s="42"/>
      <c r="G40" s="42"/>
      <c r="H40" s="42"/>
      <c r="I40" s="31"/>
      <c r="J40" s="31"/>
      <c r="K40" s="13"/>
      <c r="L40" s="12"/>
    </row>
    <row r="41" spans="1:19">
      <c r="A41" s="62">
        <v>170</v>
      </c>
      <c r="B41" s="61">
        <v>3</v>
      </c>
      <c r="C41" s="40">
        <f t="shared" si="0"/>
        <v>3.4940273037542662</v>
      </c>
      <c r="D41" s="42"/>
      <c r="E41" s="43"/>
      <c r="F41" s="42"/>
      <c r="G41" s="42"/>
      <c r="H41" s="42"/>
      <c r="I41" s="31"/>
      <c r="J41" s="31"/>
      <c r="K41" s="13"/>
      <c r="L41" s="12"/>
    </row>
    <row r="42" spans="1:19">
      <c r="A42" s="62">
        <v>175</v>
      </c>
      <c r="B42" s="61">
        <v>3</v>
      </c>
      <c r="C42" s="40">
        <f t="shared" si="0"/>
        <v>3.4940273037542662</v>
      </c>
      <c r="D42" s="42"/>
      <c r="E42" s="43"/>
      <c r="F42" s="42"/>
      <c r="G42" s="42"/>
      <c r="H42" s="42"/>
      <c r="I42" s="31"/>
      <c r="J42" s="31"/>
      <c r="K42" s="13"/>
      <c r="L42" s="12"/>
    </row>
    <row r="43" spans="1:19">
      <c r="A43" s="62">
        <v>180</v>
      </c>
      <c r="B43" s="61">
        <v>3</v>
      </c>
      <c r="C43" s="40">
        <f t="shared" si="0"/>
        <v>3.4940273037542662</v>
      </c>
      <c r="D43" s="42"/>
      <c r="E43" s="43"/>
      <c r="F43" s="42"/>
      <c r="G43" s="42"/>
      <c r="H43" s="42"/>
      <c r="I43" s="31"/>
      <c r="J43" s="31"/>
      <c r="K43" s="13"/>
      <c r="L43" s="12"/>
    </row>
    <row r="44" spans="1:19">
      <c r="A44" s="62">
        <v>185</v>
      </c>
      <c r="B44" s="61">
        <v>3</v>
      </c>
      <c r="C44" s="40">
        <f t="shared" si="0"/>
        <v>3.4940273037542662</v>
      </c>
      <c r="D44" s="42"/>
      <c r="E44" s="43"/>
      <c r="F44" s="42"/>
      <c r="G44" s="42"/>
      <c r="H44" s="42"/>
      <c r="I44" s="31"/>
      <c r="J44" s="31"/>
      <c r="K44" s="13"/>
      <c r="L44" s="12"/>
    </row>
    <row r="45" spans="1:19">
      <c r="A45" s="62">
        <v>190</v>
      </c>
      <c r="B45" s="61">
        <v>3</v>
      </c>
      <c r="C45" s="40">
        <f t="shared" si="0"/>
        <v>3.4940273037542662</v>
      </c>
      <c r="D45" s="42"/>
      <c r="E45" s="43"/>
      <c r="F45" s="42"/>
      <c r="G45" s="42"/>
      <c r="H45" s="42"/>
      <c r="I45" s="31"/>
      <c r="J45" s="31"/>
      <c r="K45" s="13"/>
      <c r="L45" s="12"/>
    </row>
    <row r="46" spans="1:19">
      <c r="A46" s="62">
        <v>195</v>
      </c>
      <c r="B46" s="61">
        <v>3</v>
      </c>
      <c r="C46" s="40">
        <f t="shared" si="0"/>
        <v>3.4940273037542662</v>
      </c>
      <c r="D46" s="42"/>
      <c r="E46" s="43"/>
      <c r="F46" s="42"/>
      <c r="G46" s="42"/>
      <c r="H46" s="42"/>
      <c r="I46" s="31"/>
      <c r="J46" s="31"/>
      <c r="K46" s="13"/>
      <c r="L46" s="12"/>
    </row>
    <row r="47" spans="1:19">
      <c r="A47" s="62">
        <v>200</v>
      </c>
      <c r="B47" s="61">
        <v>3</v>
      </c>
      <c r="C47" s="40">
        <f t="shared" si="0"/>
        <v>3.4940273037542662</v>
      </c>
      <c r="D47" s="42"/>
      <c r="E47" s="43"/>
      <c r="F47" s="42"/>
      <c r="G47" s="42"/>
      <c r="H47" s="42"/>
      <c r="I47" s="31"/>
      <c r="J47" s="31"/>
      <c r="K47" s="13"/>
      <c r="L47" s="12"/>
    </row>
    <row r="48" spans="1:19">
      <c r="A48" s="62">
        <v>205</v>
      </c>
      <c r="B48" s="61">
        <v>3</v>
      </c>
      <c r="C48" s="40">
        <f t="shared" si="0"/>
        <v>3.4940273037542662</v>
      </c>
      <c r="D48" s="42"/>
      <c r="E48" s="43"/>
      <c r="F48" s="42"/>
      <c r="G48" s="42"/>
      <c r="H48" s="42"/>
      <c r="I48" s="31"/>
      <c r="J48" s="31"/>
      <c r="K48" s="13"/>
      <c r="L48" s="12"/>
    </row>
    <row r="49" spans="1:12">
      <c r="A49" s="62">
        <v>210</v>
      </c>
      <c r="B49" s="61">
        <v>3</v>
      </c>
      <c r="C49" s="40">
        <f t="shared" si="0"/>
        <v>3.4940273037542662</v>
      </c>
      <c r="D49" s="42"/>
      <c r="E49" s="43"/>
      <c r="F49" s="42"/>
      <c r="G49" s="42"/>
      <c r="H49" s="42"/>
      <c r="I49" s="31"/>
      <c r="J49" s="31"/>
      <c r="K49" s="13"/>
      <c r="L49" s="12"/>
    </row>
    <row r="50" spans="1:12">
      <c r="A50" s="62">
        <v>215</v>
      </c>
      <c r="B50" s="61">
        <v>3</v>
      </c>
      <c r="C50" s="40">
        <f t="shared" si="0"/>
        <v>3.4940273037542662</v>
      </c>
      <c r="D50" s="42"/>
      <c r="E50" s="43"/>
      <c r="F50" s="42"/>
      <c r="G50" s="42"/>
      <c r="H50" s="42"/>
      <c r="I50" s="31"/>
      <c r="J50" s="31"/>
      <c r="K50" s="13"/>
      <c r="L50" s="12"/>
    </row>
    <row r="51" spans="1:12">
      <c r="A51" s="62">
        <v>220</v>
      </c>
      <c r="B51" s="61">
        <v>3</v>
      </c>
      <c r="C51" s="40">
        <f t="shared" si="0"/>
        <v>3.4940273037542662</v>
      </c>
      <c r="D51" s="42"/>
      <c r="E51" s="43"/>
      <c r="F51" s="42"/>
      <c r="G51" s="42"/>
      <c r="H51" s="42"/>
      <c r="I51" s="31"/>
      <c r="J51" s="31"/>
      <c r="K51" s="13"/>
      <c r="L51" s="12"/>
    </row>
    <row r="52" spans="1:12">
      <c r="A52" s="62">
        <v>225</v>
      </c>
      <c r="B52" s="61">
        <v>3</v>
      </c>
      <c r="C52" s="40">
        <f t="shared" si="0"/>
        <v>3.4940273037542662</v>
      </c>
      <c r="D52" s="42"/>
      <c r="E52" s="43"/>
      <c r="F52" s="42"/>
      <c r="G52" s="42"/>
      <c r="H52" s="42"/>
      <c r="I52" s="31"/>
      <c r="J52" s="31"/>
      <c r="K52" s="13"/>
      <c r="L52" s="12"/>
    </row>
    <row r="53" spans="1:12">
      <c r="A53" s="62">
        <v>230</v>
      </c>
      <c r="B53" s="61">
        <v>4</v>
      </c>
      <c r="C53" s="40">
        <f t="shared" si="0"/>
        <v>4.6587030716723552</v>
      </c>
      <c r="D53" s="42"/>
      <c r="E53" s="43"/>
      <c r="F53" s="42"/>
      <c r="G53" s="42"/>
      <c r="H53" s="42"/>
      <c r="I53" s="31"/>
      <c r="J53" s="31"/>
      <c r="K53" s="13"/>
      <c r="L53" s="12"/>
    </row>
    <row r="54" spans="1:12">
      <c r="A54" s="62">
        <v>235</v>
      </c>
      <c r="B54" s="61">
        <v>4</v>
      </c>
      <c r="C54" s="40">
        <f t="shared" si="0"/>
        <v>4.6587030716723552</v>
      </c>
      <c r="D54" s="42"/>
      <c r="E54" s="43"/>
      <c r="F54" s="42"/>
      <c r="G54" s="42"/>
      <c r="H54" s="42"/>
      <c r="I54" s="31"/>
      <c r="J54" s="31"/>
      <c r="K54" s="13"/>
      <c r="L54" s="12"/>
    </row>
    <row r="55" spans="1:12">
      <c r="A55" s="62">
        <v>240</v>
      </c>
      <c r="B55" s="61">
        <v>4</v>
      </c>
      <c r="C55" s="40">
        <f t="shared" si="0"/>
        <v>4.6587030716723552</v>
      </c>
      <c r="D55" s="42"/>
      <c r="E55" s="43"/>
      <c r="F55" s="42"/>
      <c r="G55" s="42"/>
      <c r="H55" s="42"/>
      <c r="I55" s="31"/>
      <c r="J55" s="31"/>
      <c r="K55" s="13"/>
      <c r="L55" s="12"/>
    </row>
    <row r="56" spans="1:12">
      <c r="A56" s="62">
        <v>245</v>
      </c>
      <c r="B56" s="61">
        <v>4</v>
      </c>
      <c r="C56" s="40">
        <f t="shared" si="0"/>
        <v>4.6587030716723552</v>
      </c>
      <c r="D56" s="42"/>
      <c r="E56" s="43"/>
      <c r="F56" s="42"/>
      <c r="G56" s="42"/>
      <c r="H56" s="42"/>
      <c r="I56" s="31"/>
      <c r="J56" s="31"/>
      <c r="K56" s="13"/>
      <c r="L56" s="12"/>
    </row>
    <row r="57" spans="1:12">
      <c r="A57" s="62">
        <v>250</v>
      </c>
      <c r="B57" s="61">
        <v>4</v>
      </c>
      <c r="C57" s="40">
        <f t="shared" si="0"/>
        <v>4.6587030716723552</v>
      </c>
      <c r="D57" s="42"/>
      <c r="E57" s="43"/>
      <c r="F57" s="42"/>
      <c r="G57" s="42"/>
      <c r="H57" s="42"/>
      <c r="I57" s="31"/>
      <c r="J57" s="31"/>
      <c r="K57" s="13"/>
      <c r="L57" s="12"/>
    </row>
    <row r="58" spans="1:12">
      <c r="A58" s="62">
        <v>255</v>
      </c>
      <c r="B58" s="61">
        <v>4</v>
      </c>
      <c r="C58" s="40">
        <f t="shared" si="0"/>
        <v>4.6587030716723552</v>
      </c>
      <c r="D58" s="42"/>
      <c r="E58" s="43"/>
      <c r="F58" s="42"/>
      <c r="G58" s="42"/>
      <c r="H58" s="42"/>
      <c r="I58" s="31"/>
      <c r="J58" s="31"/>
      <c r="K58" s="13"/>
      <c r="L58" s="12"/>
    </row>
    <row r="59" spans="1:12">
      <c r="A59" s="62">
        <v>260</v>
      </c>
      <c r="B59" s="61">
        <v>4</v>
      </c>
      <c r="C59" s="40">
        <f t="shared" si="0"/>
        <v>4.6587030716723552</v>
      </c>
      <c r="D59" s="42"/>
      <c r="E59" s="43"/>
      <c r="F59" s="42"/>
      <c r="G59" s="42"/>
      <c r="H59" s="42"/>
      <c r="I59" s="31"/>
      <c r="J59" s="31"/>
      <c r="K59" s="13"/>
      <c r="L59" s="12"/>
    </row>
    <row r="60" spans="1:12">
      <c r="A60" s="62">
        <v>265</v>
      </c>
      <c r="B60" s="61">
        <v>4</v>
      </c>
      <c r="C60" s="40">
        <f t="shared" si="0"/>
        <v>4.6587030716723552</v>
      </c>
      <c r="D60" s="42"/>
      <c r="E60" s="43"/>
      <c r="F60" s="42"/>
      <c r="G60" s="42"/>
      <c r="H60" s="42"/>
      <c r="I60" s="31"/>
      <c r="J60" s="31"/>
      <c r="K60" s="13"/>
      <c r="L60" s="12"/>
    </row>
    <row r="61" spans="1:12">
      <c r="A61" s="62">
        <v>270</v>
      </c>
      <c r="B61" s="61">
        <v>4</v>
      </c>
      <c r="C61" s="40">
        <f t="shared" si="0"/>
        <v>4.6587030716723552</v>
      </c>
      <c r="D61" s="42"/>
      <c r="E61" s="43"/>
      <c r="F61" s="42"/>
      <c r="G61" s="42"/>
      <c r="H61" s="42"/>
      <c r="I61" s="31"/>
      <c r="J61" s="31"/>
      <c r="K61" s="13"/>
      <c r="L61" s="12"/>
    </row>
    <row r="62" spans="1:12">
      <c r="A62" s="62">
        <v>275</v>
      </c>
      <c r="B62" s="61">
        <v>4</v>
      </c>
      <c r="C62" s="40">
        <f t="shared" si="0"/>
        <v>4.6587030716723552</v>
      </c>
      <c r="D62" s="42"/>
      <c r="E62" s="43"/>
      <c r="F62" s="42"/>
      <c r="G62" s="42"/>
      <c r="H62" s="42"/>
      <c r="I62" s="31"/>
      <c r="J62" s="31"/>
      <c r="K62" s="13"/>
      <c r="L62" s="12"/>
    </row>
    <row r="63" spans="1:12">
      <c r="A63" s="62">
        <v>280</v>
      </c>
      <c r="B63" s="61">
        <v>4</v>
      </c>
      <c r="C63" s="40">
        <f t="shared" si="0"/>
        <v>4.6587030716723552</v>
      </c>
      <c r="D63" s="42"/>
      <c r="E63" s="43"/>
      <c r="F63" s="42"/>
      <c r="G63" s="42"/>
      <c r="H63" s="42"/>
      <c r="I63" s="31"/>
      <c r="J63" s="31"/>
      <c r="K63" s="13"/>
      <c r="L63" s="12"/>
    </row>
    <row r="64" spans="1:12">
      <c r="A64" s="62">
        <v>285</v>
      </c>
      <c r="B64" s="61">
        <v>4</v>
      </c>
      <c r="C64" s="40">
        <f t="shared" si="0"/>
        <v>4.6587030716723552</v>
      </c>
      <c r="D64" s="42"/>
      <c r="E64" s="43"/>
      <c r="F64" s="42"/>
      <c r="G64" s="42"/>
      <c r="H64" s="42"/>
      <c r="I64" s="31"/>
      <c r="J64" s="31"/>
      <c r="K64" s="13"/>
      <c r="L64" s="12"/>
    </row>
    <row r="65" spans="1:12">
      <c r="A65" s="62">
        <v>290</v>
      </c>
      <c r="B65" s="61">
        <v>4</v>
      </c>
      <c r="C65" s="40">
        <f t="shared" si="0"/>
        <v>4.6587030716723552</v>
      </c>
      <c r="D65" s="42"/>
      <c r="E65" s="43"/>
      <c r="F65" s="42"/>
      <c r="G65" s="42"/>
      <c r="H65" s="42"/>
      <c r="I65" s="31"/>
      <c r="J65" s="31"/>
      <c r="K65" s="13"/>
      <c r="L65" s="12"/>
    </row>
    <row r="66" spans="1:12">
      <c r="A66" s="62">
        <v>295</v>
      </c>
      <c r="B66" s="61">
        <v>4</v>
      </c>
      <c r="C66" s="40">
        <f t="shared" si="0"/>
        <v>4.6587030716723552</v>
      </c>
      <c r="D66" s="42"/>
      <c r="E66" s="43"/>
      <c r="F66" s="42"/>
      <c r="G66" s="42"/>
      <c r="H66" s="42"/>
      <c r="I66" s="31"/>
      <c r="J66" s="31"/>
      <c r="K66" s="13"/>
      <c r="L66" s="12"/>
    </row>
    <row r="67" spans="1:12">
      <c r="A67" s="62">
        <v>300</v>
      </c>
      <c r="B67" s="61">
        <v>4</v>
      </c>
      <c r="C67" s="40">
        <f t="shared" si="0"/>
        <v>4.6587030716723552</v>
      </c>
      <c r="D67" s="42"/>
      <c r="E67" s="43"/>
      <c r="F67" s="42"/>
      <c r="G67" s="42"/>
      <c r="H67" s="42"/>
      <c r="I67" s="31"/>
      <c r="J67" s="31"/>
      <c r="K67" s="13"/>
      <c r="L67" s="12"/>
    </row>
    <row r="68" spans="1:12">
      <c r="H68" s="9"/>
      <c r="I68" s="12"/>
      <c r="J68" s="12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29" customWidth="1"/>
    <col min="3" max="3" width="16.19921875" style="30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102.6" customHeight="1">
      <c r="F1" s="35" t="s">
        <v>19</v>
      </c>
      <c r="G1" s="44" t="s">
        <v>24</v>
      </c>
      <c r="H1" s="35" t="s">
        <v>10</v>
      </c>
      <c r="I1" s="44" t="s">
        <v>27</v>
      </c>
      <c r="J1" s="44" t="s">
        <v>28</v>
      </c>
      <c r="K1" s="44" t="s">
        <v>25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5">
        <v>1.8800000000000001E-2</v>
      </c>
      <c r="L2" s="19"/>
      <c r="M2" s="20"/>
      <c r="O2" s="2"/>
      <c r="T2" s="3"/>
    </row>
    <row r="3" spans="1:20">
      <c r="K3" s="9"/>
      <c r="L3" s="12"/>
      <c r="M3" s="12"/>
    </row>
    <row r="6" spans="1:20" ht="103.2" customHeight="1">
      <c r="A6" s="34" t="s">
        <v>22</v>
      </c>
      <c r="B6" s="36" t="s">
        <v>4</v>
      </c>
      <c r="C6" s="46" t="s">
        <v>23</v>
      </c>
      <c r="D6" s="41"/>
      <c r="E6" s="41"/>
      <c r="F6" s="41"/>
      <c r="G6" s="41"/>
      <c r="H6" s="41"/>
      <c r="I6" s="16"/>
      <c r="J6" s="16"/>
      <c r="K6" s="16"/>
      <c r="L6" s="15"/>
    </row>
    <row r="7" spans="1:20">
      <c r="A7" s="62">
        <v>0</v>
      </c>
      <c r="B7" s="61">
        <v>0</v>
      </c>
      <c r="C7" s="40">
        <f>B7*($H$2/$G$2)*(273/$F$2)</f>
        <v>0</v>
      </c>
      <c r="D7" s="42"/>
      <c r="E7" s="43"/>
      <c r="F7" s="42"/>
      <c r="G7" s="42"/>
      <c r="H7" s="42"/>
      <c r="I7" s="31"/>
      <c r="J7" s="31"/>
      <c r="K7" s="13"/>
      <c r="L7" s="12"/>
    </row>
    <row r="8" spans="1:20">
      <c r="A8" s="63">
        <v>5</v>
      </c>
      <c r="B8" s="61">
        <v>1</v>
      </c>
      <c r="C8" s="40">
        <f t="shared" ref="C8:C67" si="0">B8*($H$2/$G$2)*(273/$F$2)</f>
        <v>1.1646757679180888</v>
      </c>
      <c r="D8" s="42"/>
      <c r="E8" s="43"/>
      <c r="F8" s="42"/>
      <c r="G8" s="42"/>
      <c r="H8" s="42"/>
      <c r="I8" s="31"/>
      <c r="J8" s="31"/>
      <c r="K8" s="13"/>
      <c r="L8" s="12"/>
    </row>
    <row r="9" spans="1:20">
      <c r="A9" s="62">
        <v>10</v>
      </c>
      <c r="B9" s="61">
        <v>1</v>
      </c>
      <c r="C9" s="40">
        <f t="shared" si="0"/>
        <v>1.1646757679180888</v>
      </c>
      <c r="D9" s="42"/>
      <c r="E9" s="43"/>
      <c r="F9" s="42"/>
      <c r="G9" s="42"/>
      <c r="H9" s="42"/>
      <c r="I9" s="31"/>
      <c r="J9" s="31"/>
      <c r="K9" s="13"/>
      <c r="L9" s="12"/>
    </row>
    <row r="10" spans="1:20">
      <c r="A10" s="62">
        <v>15</v>
      </c>
      <c r="B10" s="61">
        <v>1</v>
      </c>
      <c r="C10" s="40">
        <f t="shared" si="0"/>
        <v>1.1646757679180888</v>
      </c>
      <c r="D10" s="42"/>
      <c r="E10" s="43"/>
      <c r="F10" s="42"/>
      <c r="G10" s="42"/>
      <c r="H10" s="42"/>
      <c r="I10" s="31"/>
      <c r="J10" s="31"/>
      <c r="K10" s="13"/>
      <c r="L10" s="12"/>
    </row>
    <row r="11" spans="1:20">
      <c r="A11" s="62">
        <v>20</v>
      </c>
      <c r="B11" s="61">
        <v>1</v>
      </c>
      <c r="C11" s="40">
        <f t="shared" si="0"/>
        <v>1.1646757679180888</v>
      </c>
      <c r="D11" s="42"/>
      <c r="E11" s="43"/>
      <c r="F11" s="42"/>
      <c r="G11" s="42"/>
      <c r="H11" s="42"/>
      <c r="I11" s="31"/>
      <c r="J11" s="31"/>
      <c r="K11" s="13"/>
      <c r="L11" s="12"/>
    </row>
    <row r="12" spans="1:20">
      <c r="A12" s="62">
        <v>25</v>
      </c>
      <c r="B12" s="61">
        <v>1</v>
      </c>
      <c r="C12" s="40">
        <f t="shared" si="0"/>
        <v>1.1646757679180888</v>
      </c>
      <c r="D12" s="42"/>
      <c r="E12" s="43"/>
      <c r="F12" s="42"/>
      <c r="G12" s="42"/>
      <c r="H12" s="42"/>
      <c r="I12" s="31"/>
      <c r="J12" s="31"/>
      <c r="K12" s="13"/>
      <c r="L12" s="12"/>
    </row>
    <row r="13" spans="1:20">
      <c r="A13" s="62">
        <v>30</v>
      </c>
      <c r="B13" s="61">
        <v>1</v>
      </c>
      <c r="C13" s="40">
        <f t="shared" si="0"/>
        <v>1.1646757679180888</v>
      </c>
      <c r="D13" s="42"/>
      <c r="E13" s="43"/>
      <c r="F13" s="42"/>
      <c r="G13" s="42"/>
      <c r="H13" s="42"/>
      <c r="I13" s="31"/>
      <c r="J13" s="31"/>
      <c r="K13" s="13"/>
      <c r="L13" s="12"/>
    </row>
    <row r="14" spans="1:20">
      <c r="A14" s="62">
        <v>35</v>
      </c>
      <c r="B14" s="61">
        <v>1</v>
      </c>
      <c r="C14" s="40">
        <f t="shared" si="0"/>
        <v>1.1646757679180888</v>
      </c>
      <c r="D14" s="42"/>
      <c r="E14" s="43"/>
      <c r="F14" s="42"/>
      <c r="G14" s="42"/>
      <c r="H14" s="42"/>
      <c r="I14" s="31"/>
      <c r="J14" s="31"/>
      <c r="K14" s="13"/>
      <c r="L14" s="12"/>
    </row>
    <row r="15" spans="1:20">
      <c r="A15" s="62">
        <v>40</v>
      </c>
      <c r="B15" s="61">
        <v>2</v>
      </c>
      <c r="C15" s="40">
        <f t="shared" si="0"/>
        <v>2.3293515358361776</v>
      </c>
      <c r="D15" s="42"/>
      <c r="E15" s="43"/>
      <c r="F15" s="42"/>
      <c r="G15" s="42"/>
      <c r="H15" s="42"/>
      <c r="I15" s="31"/>
      <c r="J15" s="31"/>
      <c r="K15" s="13"/>
      <c r="L15" s="12"/>
    </row>
    <row r="16" spans="1:20">
      <c r="A16" s="62">
        <v>45</v>
      </c>
      <c r="B16" s="61">
        <v>2</v>
      </c>
      <c r="C16" s="40">
        <f t="shared" si="0"/>
        <v>2.3293515358361776</v>
      </c>
      <c r="D16" s="42"/>
      <c r="E16" s="43"/>
      <c r="F16" s="42"/>
      <c r="G16" s="42"/>
      <c r="H16" s="42"/>
      <c r="I16" s="31"/>
      <c r="J16" s="31"/>
      <c r="K16" s="13"/>
      <c r="L16" s="12"/>
    </row>
    <row r="17" spans="1:19">
      <c r="A17" s="62">
        <v>50</v>
      </c>
      <c r="B17" s="61">
        <v>2</v>
      </c>
      <c r="C17" s="40">
        <f t="shared" si="0"/>
        <v>2.3293515358361776</v>
      </c>
      <c r="D17" s="42"/>
      <c r="E17" s="43"/>
      <c r="F17" s="42"/>
      <c r="G17" s="42"/>
      <c r="H17" s="42"/>
      <c r="I17" s="31"/>
      <c r="J17" s="31"/>
      <c r="K17" s="13"/>
      <c r="L17" s="12"/>
    </row>
    <row r="18" spans="1:19">
      <c r="A18" s="62">
        <v>55</v>
      </c>
      <c r="B18" s="61">
        <v>2</v>
      </c>
      <c r="C18" s="40">
        <f t="shared" si="0"/>
        <v>2.3293515358361776</v>
      </c>
      <c r="D18" s="42"/>
      <c r="E18" s="43"/>
      <c r="F18" s="42"/>
      <c r="G18" s="42"/>
      <c r="H18" s="42"/>
      <c r="I18" s="31"/>
      <c r="J18" s="31"/>
      <c r="K18" s="13"/>
      <c r="L18" s="12"/>
    </row>
    <row r="19" spans="1:19">
      <c r="A19" s="62">
        <v>60</v>
      </c>
      <c r="B19" s="61">
        <v>2</v>
      </c>
      <c r="C19" s="40">
        <f t="shared" si="0"/>
        <v>2.3293515358361776</v>
      </c>
      <c r="D19" s="42"/>
      <c r="E19" s="43"/>
      <c r="F19" s="42"/>
      <c r="G19" s="42"/>
      <c r="H19" s="42"/>
      <c r="I19" s="31"/>
      <c r="J19" s="31"/>
      <c r="K19" s="13"/>
      <c r="L19" s="12"/>
    </row>
    <row r="20" spans="1:19">
      <c r="A20" s="62">
        <v>65</v>
      </c>
      <c r="B20" s="61">
        <v>2</v>
      </c>
      <c r="C20" s="40">
        <f t="shared" si="0"/>
        <v>2.3293515358361776</v>
      </c>
      <c r="D20" s="42"/>
      <c r="E20" s="43"/>
      <c r="F20" s="42"/>
      <c r="G20" s="42"/>
      <c r="H20" s="42"/>
      <c r="I20" s="31"/>
      <c r="J20" s="31"/>
      <c r="K20" s="13"/>
      <c r="L20" s="12"/>
    </row>
    <row r="21" spans="1:19">
      <c r="A21" s="62">
        <v>70</v>
      </c>
      <c r="B21" s="61">
        <v>2</v>
      </c>
      <c r="C21" s="40">
        <f t="shared" si="0"/>
        <v>2.3293515358361776</v>
      </c>
      <c r="D21" s="42"/>
      <c r="E21" s="43"/>
      <c r="F21" s="42"/>
      <c r="G21" s="42"/>
      <c r="H21" s="42"/>
      <c r="I21" s="31"/>
      <c r="J21" s="31"/>
      <c r="K21" s="13"/>
      <c r="L21" s="12"/>
    </row>
    <row r="22" spans="1:19">
      <c r="A22" s="62">
        <v>75</v>
      </c>
      <c r="B22" s="61">
        <v>2</v>
      </c>
      <c r="C22" s="40">
        <f t="shared" si="0"/>
        <v>2.3293515358361776</v>
      </c>
      <c r="D22" s="42"/>
      <c r="E22" s="43"/>
      <c r="F22" s="42"/>
      <c r="G22" s="42"/>
      <c r="H22" s="42"/>
      <c r="I22" s="31"/>
      <c r="J22" s="31"/>
      <c r="K22" s="13"/>
      <c r="L22" s="12"/>
    </row>
    <row r="23" spans="1:19" ht="16.2" thickBot="1">
      <c r="A23" s="62">
        <v>80</v>
      </c>
      <c r="B23" s="61">
        <v>2</v>
      </c>
      <c r="C23" s="40">
        <f t="shared" si="0"/>
        <v>2.3293515358361776</v>
      </c>
      <c r="D23" s="42"/>
      <c r="E23" s="43"/>
      <c r="F23" s="42"/>
      <c r="G23" s="42"/>
      <c r="H23" s="42"/>
      <c r="I23" s="31"/>
      <c r="J23" s="31"/>
      <c r="K23" s="13"/>
      <c r="L23" s="12"/>
    </row>
    <row r="24" spans="1:19" ht="17.399999999999999">
      <c r="A24" s="62">
        <v>85</v>
      </c>
      <c r="B24" s="61">
        <v>2</v>
      </c>
      <c r="C24" s="40">
        <f t="shared" si="0"/>
        <v>2.3293515358361776</v>
      </c>
      <c r="D24" s="42"/>
      <c r="E24" s="43"/>
      <c r="F24" s="69" t="s">
        <v>26</v>
      </c>
      <c r="G24" s="70"/>
      <c r="H24" s="70"/>
      <c r="I24" s="52" t="s">
        <v>29</v>
      </c>
      <c r="J24" s="47"/>
      <c r="K24" s="7"/>
      <c r="L24" s="7"/>
      <c r="M24" s="8"/>
    </row>
    <row r="25" spans="1:19" ht="17.399999999999999">
      <c r="A25" s="62">
        <v>90</v>
      </c>
      <c r="B25" s="61">
        <v>2</v>
      </c>
      <c r="C25" s="40">
        <f t="shared" si="0"/>
        <v>2.3293515358361776</v>
      </c>
      <c r="D25" s="42"/>
      <c r="E25" s="43"/>
      <c r="F25" s="71"/>
      <c r="G25" s="72"/>
      <c r="H25" s="72"/>
      <c r="I25" s="50" t="s">
        <v>30</v>
      </c>
      <c r="J25" s="48"/>
      <c r="K25" s="9"/>
      <c r="L25" s="9"/>
      <c r="M25" s="10"/>
    </row>
    <row r="26" spans="1:19" ht="17.399999999999999">
      <c r="A26" s="62">
        <v>95</v>
      </c>
      <c r="B26" s="61">
        <v>2</v>
      </c>
      <c r="C26" s="40">
        <f t="shared" si="0"/>
        <v>2.3293515358361776</v>
      </c>
      <c r="D26" s="42"/>
      <c r="E26" s="43"/>
      <c r="F26" s="49"/>
      <c r="G26" s="48"/>
      <c r="H26" s="48"/>
      <c r="I26" s="51" t="s">
        <v>31</v>
      </c>
      <c r="J26" s="48"/>
      <c r="K26" s="9"/>
      <c r="L26" s="9"/>
      <c r="M26" s="10"/>
    </row>
    <row r="27" spans="1:19" ht="17.399999999999999">
      <c r="A27" s="62">
        <v>100</v>
      </c>
      <c r="B27" s="61">
        <v>2</v>
      </c>
      <c r="C27" s="40">
        <f t="shared" si="0"/>
        <v>2.3293515358361776</v>
      </c>
      <c r="D27" s="42"/>
      <c r="E27" s="43"/>
      <c r="F27" s="87" t="s">
        <v>5</v>
      </c>
      <c r="G27" s="85">
        <f>($J$2/$I$2)*$K$2</f>
        <v>5.8034782608695646E-3</v>
      </c>
      <c r="H27" s="86" t="s">
        <v>32</v>
      </c>
      <c r="I27" s="51" t="s">
        <v>33</v>
      </c>
      <c r="J27" s="48"/>
      <c r="K27" s="9"/>
      <c r="L27" s="9"/>
      <c r="M27" s="10"/>
    </row>
    <row r="28" spans="1:19" ht="18" thickBot="1">
      <c r="A28" s="62">
        <v>105</v>
      </c>
      <c r="B28" s="61">
        <v>2</v>
      </c>
      <c r="C28" s="40">
        <f t="shared" si="0"/>
        <v>2.3293515358361776</v>
      </c>
      <c r="D28" s="42"/>
      <c r="E28" s="43"/>
      <c r="F28" s="88"/>
      <c r="G28" s="89">
        <f>G27*3600</f>
        <v>20.892521739130434</v>
      </c>
      <c r="H28" s="53" t="s">
        <v>46</v>
      </c>
      <c r="I28" s="90"/>
      <c r="J28" s="90"/>
      <c r="K28" s="91"/>
      <c r="L28" s="92"/>
      <c r="M28" s="11"/>
    </row>
    <row r="29" spans="1:19">
      <c r="A29" s="62">
        <v>110</v>
      </c>
      <c r="B29" s="61">
        <v>2</v>
      </c>
      <c r="C29" s="40">
        <f t="shared" si="0"/>
        <v>2.3293515358361776</v>
      </c>
      <c r="D29" s="42"/>
      <c r="E29" s="43"/>
      <c r="F29" s="42"/>
      <c r="G29" s="42"/>
      <c r="H29" s="42"/>
      <c r="I29" s="31"/>
      <c r="J29" s="31"/>
      <c r="K29" s="13"/>
      <c r="L29" s="32"/>
      <c r="M29" s="12"/>
      <c r="N29" s="32"/>
      <c r="O29" s="33"/>
      <c r="P29" s="32"/>
      <c r="Q29" s="9"/>
      <c r="R29" s="9"/>
      <c r="S29" s="9"/>
    </row>
    <row r="30" spans="1:19">
      <c r="A30" s="62">
        <v>115</v>
      </c>
      <c r="B30" s="61">
        <v>3</v>
      </c>
      <c r="C30" s="40">
        <f t="shared" si="0"/>
        <v>3.4940273037542662</v>
      </c>
      <c r="D30" s="42"/>
      <c r="E30" s="43"/>
      <c r="F30" s="42"/>
      <c r="G30" s="42"/>
      <c r="H30" s="42"/>
      <c r="I30" s="31"/>
      <c r="J30" s="31"/>
      <c r="K30" s="13"/>
      <c r="L30" s="75"/>
      <c r="M30" s="75"/>
      <c r="N30" s="75"/>
      <c r="O30" s="75"/>
      <c r="P30" s="25"/>
      <c r="Q30" s="17"/>
      <c r="R30" s="17"/>
      <c r="S30" s="9"/>
    </row>
    <row r="31" spans="1:19">
      <c r="A31" s="62">
        <v>120</v>
      </c>
      <c r="B31" s="61">
        <v>3</v>
      </c>
      <c r="C31" s="40">
        <f t="shared" si="0"/>
        <v>3.4940273037542662</v>
      </c>
      <c r="D31" s="42"/>
      <c r="E31" s="43"/>
      <c r="F31" s="42"/>
      <c r="G31" s="42"/>
      <c r="H31" s="42"/>
      <c r="I31" s="31"/>
      <c r="J31" s="31"/>
      <c r="K31" s="13"/>
      <c r="L31" s="73"/>
      <c r="M31" s="73"/>
      <c r="N31" s="13"/>
      <c r="O31" s="22"/>
      <c r="P31" s="12"/>
      <c r="Q31" s="9"/>
      <c r="R31" s="9"/>
      <c r="S31" s="9"/>
    </row>
    <row r="32" spans="1:19">
      <c r="A32" s="62">
        <v>125</v>
      </c>
      <c r="B32" s="61">
        <v>3</v>
      </c>
      <c r="C32" s="40">
        <f t="shared" si="0"/>
        <v>3.4940273037542662</v>
      </c>
      <c r="D32" s="42"/>
      <c r="E32" s="43"/>
      <c r="F32" s="42"/>
      <c r="G32" s="42"/>
      <c r="H32" s="42"/>
      <c r="I32" s="31"/>
      <c r="J32" s="31"/>
      <c r="K32" s="13"/>
      <c r="L32" s="73"/>
      <c r="M32" s="73"/>
      <c r="N32" s="13"/>
      <c r="O32" s="22"/>
      <c r="P32" s="9"/>
      <c r="Q32" s="9"/>
      <c r="R32" s="9"/>
      <c r="S32" s="9"/>
    </row>
    <row r="33" spans="1:19">
      <c r="A33" s="62">
        <v>130</v>
      </c>
      <c r="B33" s="61">
        <v>3</v>
      </c>
      <c r="C33" s="40">
        <f t="shared" si="0"/>
        <v>3.4940273037542662</v>
      </c>
      <c r="D33" s="42"/>
      <c r="E33" s="43"/>
      <c r="F33" s="42"/>
      <c r="G33" s="42"/>
      <c r="H33" s="42"/>
      <c r="I33" s="31"/>
      <c r="J33" s="31"/>
      <c r="K33" s="13"/>
      <c r="L33" s="73"/>
      <c r="M33" s="73"/>
      <c r="N33" s="13"/>
      <c r="O33" s="22"/>
      <c r="P33" s="9"/>
      <c r="Q33" s="9"/>
      <c r="R33" s="9"/>
      <c r="S33" s="9"/>
    </row>
    <row r="34" spans="1:19">
      <c r="A34" s="62">
        <v>135</v>
      </c>
      <c r="B34" s="61">
        <v>3</v>
      </c>
      <c r="C34" s="40">
        <f t="shared" si="0"/>
        <v>3.4940273037542662</v>
      </c>
      <c r="D34" s="42"/>
      <c r="E34" s="43"/>
      <c r="F34" s="42"/>
      <c r="G34" s="42"/>
      <c r="H34" s="42"/>
      <c r="I34" s="31"/>
      <c r="J34" s="31"/>
      <c r="K34" s="13"/>
      <c r="L34" s="73"/>
      <c r="M34" s="73"/>
      <c r="N34" s="13"/>
      <c r="O34" s="22"/>
      <c r="P34" s="9"/>
      <c r="Q34" s="9"/>
      <c r="R34" s="9"/>
      <c r="S34" s="9"/>
    </row>
    <row r="35" spans="1:19">
      <c r="A35" s="62">
        <v>140</v>
      </c>
      <c r="B35" s="61">
        <v>3</v>
      </c>
      <c r="C35" s="40">
        <f t="shared" si="0"/>
        <v>3.4940273037542662</v>
      </c>
      <c r="D35" s="42"/>
      <c r="E35" s="43"/>
      <c r="F35" s="42"/>
      <c r="G35" s="42"/>
      <c r="H35" s="42"/>
      <c r="I35" s="31"/>
      <c r="J35" s="31"/>
      <c r="K35" s="13"/>
      <c r="L35" s="73"/>
      <c r="M35" s="73"/>
      <c r="N35" s="23"/>
      <c r="O35" s="22"/>
      <c r="P35" s="9"/>
      <c r="Q35" s="9"/>
      <c r="R35" s="9"/>
      <c r="S35" s="9"/>
    </row>
    <row r="36" spans="1:19">
      <c r="A36" s="62">
        <v>145</v>
      </c>
      <c r="B36" s="61">
        <v>3</v>
      </c>
      <c r="C36" s="40">
        <f t="shared" si="0"/>
        <v>3.4940273037542662</v>
      </c>
      <c r="D36" s="42"/>
      <c r="E36" s="43"/>
      <c r="F36" s="42"/>
      <c r="G36" s="42"/>
      <c r="H36" s="42"/>
      <c r="I36" s="31"/>
      <c r="J36" s="31"/>
      <c r="K36" s="13"/>
      <c r="L36" s="73"/>
      <c r="M36" s="73"/>
      <c r="N36" s="23"/>
      <c r="O36" s="22"/>
      <c r="P36" s="9"/>
      <c r="Q36" s="9"/>
      <c r="R36" s="9"/>
      <c r="S36" s="9"/>
    </row>
    <row r="37" spans="1:19">
      <c r="A37" s="62">
        <v>150</v>
      </c>
      <c r="B37" s="61">
        <v>3</v>
      </c>
      <c r="C37" s="40">
        <f t="shared" si="0"/>
        <v>3.4940273037542662</v>
      </c>
      <c r="D37" s="42"/>
      <c r="E37" s="43"/>
      <c r="F37" s="42"/>
      <c r="G37" s="42"/>
      <c r="H37" s="42"/>
      <c r="I37" s="31"/>
      <c r="J37" s="31"/>
      <c r="K37" s="13"/>
      <c r="L37" s="13"/>
      <c r="M37" s="13"/>
      <c r="N37" s="21"/>
      <c r="O37" s="24"/>
      <c r="P37" s="12"/>
      <c r="Q37" s="12"/>
      <c r="R37" s="12"/>
      <c r="S37" s="9"/>
    </row>
    <row r="38" spans="1:19" ht="15" customHeight="1">
      <c r="A38" s="62">
        <v>155</v>
      </c>
      <c r="B38" s="61">
        <v>3</v>
      </c>
      <c r="C38" s="40">
        <f t="shared" si="0"/>
        <v>3.4940273037542662</v>
      </c>
      <c r="D38" s="42"/>
      <c r="E38" s="43"/>
      <c r="F38" s="42"/>
      <c r="G38" s="42"/>
      <c r="H38" s="42"/>
      <c r="I38" s="31"/>
      <c r="J38" s="31"/>
      <c r="K38" s="13"/>
      <c r="L38" s="74"/>
      <c r="M38" s="74"/>
      <c r="N38" s="23"/>
      <c r="O38" s="22"/>
      <c r="P38" s="9"/>
      <c r="Q38" s="9"/>
      <c r="R38" s="9"/>
      <c r="S38" s="9"/>
    </row>
    <row r="39" spans="1:19">
      <c r="A39" s="62">
        <v>160</v>
      </c>
      <c r="B39" s="61">
        <v>3</v>
      </c>
      <c r="C39" s="40">
        <f t="shared" si="0"/>
        <v>3.4940273037542662</v>
      </c>
      <c r="D39" s="42"/>
      <c r="E39" s="43"/>
      <c r="F39" s="42"/>
      <c r="G39" s="42"/>
      <c r="H39" s="42"/>
      <c r="I39" s="31"/>
      <c r="J39" s="31"/>
      <c r="K39" s="13"/>
      <c r="L39" s="12"/>
      <c r="P39" s="9"/>
      <c r="Q39" s="9"/>
      <c r="R39" s="9"/>
      <c r="S39" s="9"/>
    </row>
    <row r="40" spans="1:19">
      <c r="A40" s="62">
        <v>165</v>
      </c>
      <c r="B40" s="61">
        <v>3</v>
      </c>
      <c r="C40" s="40">
        <f t="shared" si="0"/>
        <v>3.4940273037542662</v>
      </c>
      <c r="D40" s="42"/>
      <c r="E40" s="43"/>
      <c r="F40" s="42"/>
      <c r="G40" s="42"/>
      <c r="H40" s="42"/>
      <c r="I40" s="31"/>
      <c r="J40" s="31"/>
      <c r="K40" s="13"/>
      <c r="L40" s="12"/>
    </row>
    <row r="41" spans="1:19">
      <c r="A41" s="62">
        <v>170</v>
      </c>
      <c r="B41" s="61">
        <v>3</v>
      </c>
      <c r="C41" s="40">
        <f t="shared" si="0"/>
        <v>3.4940273037542662</v>
      </c>
      <c r="D41" s="42"/>
      <c r="E41" s="43"/>
      <c r="F41" s="42"/>
      <c r="G41" s="42"/>
      <c r="H41" s="42"/>
      <c r="I41" s="31"/>
      <c r="J41" s="31"/>
      <c r="K41" s="13"/>
      <c r="L41" s="12"/>
    </row>
    <row r="42" spans="1:19">
      <c r="A42" s="62">
        <v>175</v>
      </c>
      <c r="B42" s="61">
        <v>3</v>
      </c>
      <c r="C42" s="40">
        <f t="shared" si="0"/>
        <v>3.4940273037542662</v>
      </c>
      <c r="D42" s="42"/>
      <c r="E42" s="43"/>
      <c r="F42" s="42"/>
      <c r="G42" s="42"/>
      <c r="H42" s="42"/>
      <c r="I42" s="31"/>
      <c r="J42" s="31"/>
      <c r="K42" s="13"/>
      <c r="L42" s="12"/>
    </row>
    <row r="43" spans="1:19">
      <c r="A43" s="62">
        <v>180</v>
      </c>
      <c r="B43" s="61">
        <v>3</v>
      </c>
      <c r="C43" s="40">
        <f t="shared" si="0"/>
        <v>3.4940273037542662</v>
      </c>
      <c r="D43" s="42"/>
      <c r="E43" s="43"/>
      <c r="F43" s="42"/>
      <c r="G43" s="42"/>
      <c r="H43" s="42"/>
      <c r="I43" s="31"/>
      <c r="J43" s="31"/>
      <c r="K43" s="13"/>
      <c r="L43" s="12"/>
    </row>
    <row r="44" spans="1:19">
      <c r="A44" s="62">
        <v>185</v>
      </c>
      <c r="B44" s="61">
        <v>3</v>
      </c>
      <c r="C44" s="40">
        <f t="shared" si="0"/>
        <v>3.4940273037542662</v>
      </c>
      <c r="D44" s="42"/>
      <c r="E44" s="43"/>
      <c r="F44" s="42"/>
      <c r="G44" s="42"/>
      <c r="H44" s="42"/>
      <c r="I44" s="31"/>
      <c r="J44" s="31"/>
      <c r="K44" s="13"/>
      <c r="L44" s="12"/>
    </row>
    <row r="45" spans="1:19">
      <c r="A45" s="62">
        <v>190</v>
      </c>
      <c r="B45" s="61">
        <v>4</v>
      </c>
      <c r="C45" s="40">
        <f t="shared" si="0"/>
        <v>4.6587030716723552</v>
      </c>
      <c r="D45" s="42"/>
      <c r="E45" s="43"/>
      <c r="F45" s="42"/>
      <c r="G45" s="42"/>
      <c r="H45" s="42"/>
      <c r="I45" s="31"/>
      <c r="J45" s="31"/>
      <c r="K45" s="13"/>
      <c r="L45" s="12"/>
    </row>
    <row r="46" spans="1:19">
      <c r="A46" s="62">
        <v>195</v>
      </c>
      <c r="B46" s="61">
        <v>4</v>
      </c>
      <c r="C46" s="40">
        <f t="shared" si="0"/>
        <v>4.6587030716723552</v>
      </c>
      <c r="D46" s="42"/>
      <c r="E46" s="43"/>
      <c r="F46" s="42"/>
      <c r="G46" s="42"/>
      <c r="H46" s="42"/>
      <c r="I46" s="31"/>
      <c r="J46" s="31"/>
      <c r="K46" s="13"/>
      <c r="L46" s="12"/>
    </row>
    <row r="47" spans="1:19">
      <c r="A47" s="62">
        <v>200</v>
      </c>
      <c r="B47" s="61">
        <v>4</v>
      </c>
      <c r="C47" s="40">
        <f t="shared" si="0"/>
        <v>4.6587030716723552</v>
      </c>
      <c r="D47" s="42"/>
      <c r="E47" s="43"/>
      <c r="F47" s="42"/>
      <c r="G47" s="42"/>
      <c r="H47" s="42"/>
      <c r="I47" s="31"/>
      <c r="J47" s="31"/>
      <c r="K47" s="13"/>
      <c r="L47" s="12"/>
    </row>
    <row r="48" spans="1:19">
      <c r="A48" s="62">
        <v>205</v>
      </c>
      <c r="B48" s="61">
        <v>4</v>
      </c>
      <c r="C48" s="40">
        <f t="shared" si="0"/>
        <v>4.6587030716723552</v>
      </c>
      <c r="D48" s="42"/>
      <c r="E48" s="43"/>
      <c r="F48" s="42"/>
      <c r="G48" s="42"/>
      <c r="H48" s="42"/>
      <c r="I48" s="31"/>
      <c r="J48" s="31"/>
      <c r="K48" s="13"/>
      <c r="L48" s="12"/>
    </row>
    <row r="49" spans="1:12">
      <c r="A49" s="62">
        <v>210</v>
      </c>
      <c r="B49" s="61">
        <v>4</v>
      </c>
      <c r="C49" s="40">
        <f t="shared" si="0"/>
        <v>4.6587030716723552</v>
      </c>
      <c r="D49" s="42"/>
      <c r="E49" s="43"/>
      <c r="F49" s="42"/>
      <c r="G49" s="42"/>
      <c r="H49" s="42"/>
      <c r="I49" s="31"/>
      <c r="J49" s="31"/>
      <c r="K49" s="13"/>
      <c r="L49" s="12"/>
    </row>
    <row r="50" spans="1:12">
      <c r="A50" s="62">
        <v>215</v>
      </c>
      <c r="B50" s="61">
        <v>4</v>
      </c>
      <c r="C50" s="40">
        <f t="shared" si="0"/>
        <v>4.6587030716723552</v>
      </c>
      <c r="D50" s="42"/>
      <c r="E50" s="43"/>
      <c r="F50" s="42"/>
      <c r="G50" s="42"/>
      <c r="H50" s="42"/>
      <c r="I50" s="31"/>
      <c r="J50" s="31"/>
      <c r="K50" s="13"/>
      <c r="L50" s="12"/>
    </row>
    <row r="51" spans="1:12">
      <c r="A51" s="62">
        <v>220</v>
      </c>
      <c r="B51" s="61">
        <v>4</v>
      </c>
      <c r="C51" s="40">
        <f t="shared" si="0"/>
        <v>4.6587030716723552</v>
      </c>
      <c r="D51" s="42"/>
      <c r="E51" s="43"/>
      <c r="F51" s="42"/>
      <c r="G51" s="42"/>
      <c r="H51" s="42"/>
      <c r="I51" s="31"/>
      <c r="J51" s="31"/>
      <c r="K51" s="13"/>
      <c r="L51" s="12"/>
    </row>
    <row r="52" spans="1:12">
      <c r="A52" s="62">
        <v>225</v>
      </c>
      <c r="B52" s="61">
        <v>6</v>
      </c>
      <c r="C52" s="40">
        <f t="shared" si="0"/>
        <v>6.9880546075085324</v>
      </c>
      <c r="D52" s="42"/>
      <c r="E52" s="43"/>
      <c r="F52" s="42"/>
      <c r="G52" s="42"/>
      <c r="H52" s="42"/>
      <c r="I52" s="31"/>
      <c r="J52" s="31"/>
      <c r="K52" s="13"/>
      <c r="L52" s="12"/>
    </row>
    <row r="53" spans="1:12">
      <c r="A53" s="62">
        <v>230</v>
      </c>
      <c r="B53" s="61">
        <v>6</v>
      </c>
      <c r="C53" s="40">
        <f t="shared" si="0"/>
        <v>6.9880546075085324</v>
      </c>
      <c r="D53" s="42"/>
      <c r="E53" s="43"/>
      <c r="F53" s="42"/>
      <c r="G53" s="42"/>
      <c r="H53" s="42"/>
      <c r="I53" s="31"/>
      <c r="J53" s="31"/>
      <c r="K53" s="13"/>
      <c r="L53" s="12"/>
    </row>
    <row r="54" spans="1:12">
      <c r="A54" s="62">
        <v>235</v>
      </c>
      <c r="B54" s="61">
        <v>6</v>
      </c>
      <c r="C54" s="40">
        <f t="shared" si="0"/>
        <v>6.9880546075085324</v>
      </c>
      <c r="D54" s="42"/>
      <c r="E54" s="43"/>
      <c r="F54" s="42"/>
      <c r="G54" s="42"/>
      <c r="H54" s="42"/>
      <c r="I54" s="31"/>
      <c r="J54" s="31"/>
      <c r="K54" s="13"/>
      <c r="L54" s="12"/>
    </row>
    <row r="55" spans="1:12">
      <c r="A55" s="62">
        <v>240</v>
      </c>
      <c r="B55" s="61">
        <v>5</v>
      </c>
      <c r="C55" s="40">
        <f t="shared" si="0"/>
        <v>5.8233788395904433</v>
      </c>
      <c r="D55" s="42"/>
      <c r="E55" s="43"/>
      <c r="F55" s="42"/>
      <c r="G55" s="42"/>
      <c r="H55" s="42"/>
      <c r="I55" s="31"/>
      <c r="J55" s="31"/>
      <c r="K55" s="13"/>
      <c r="L55" s="12"/>
    </row>
    <row r="56" spans="1:12">
      <c r="A56" s="62">
        <v>245</v>
      </c>
      <c r="B56" s="61">
        <v>5</v>
      </c>
      <c r="C56" s="40">
        <f t="shared" si="0"/>
        <v>5.8233788395904433</v>
      </c>
      <c r="D56" s="42"/>
      <c r="E56" s="43"/>
      <c r="F56" s="42"/>
      <c r="G56" s="42"/>
      <c r="H56" s="42"/>
      <c r="I56" s="31"/>
      <c r="J56" s="31"/>
      <c r="K56" s="13"/>
      <c r="L56" s="12"/>
    </row>
    <row r="57" spans="1:12">
      <c r="A57" s="62">
        <v>250</v>
      </c>
      <c r="B57" s="61">
        <v>5</v>
      </c>
      <c r="C57" s="40">
        <f t="shared" si="0"/>
        <v>5.8233788395904433</v>
      </c>
      <c r="D57" s="42"/>
      <c r="E57" s="43"/>
      <c r="F57" s="42"/>
      <c r="G57" s="42"/>
      <c r="H57" s="42"/>
      <c r="I57" s="31"/>
      <c r="J57" s="31"/>
      <c r="K57" s="13"/>
      <c r="L57" s="12"/>
    </row>
    <row r="58" spans="1:12">
      <c r="A58" s="62">
        <v>255</v>
      </c>
      <c r="B58" s="61">
        <v>5</v>
      </c>
      <c r="C58" s="40">
        <f t="shared" si="0"/>
        <v>5.8233788395904433</v>
      </c>
      <c r="D58" s="42"/>
      <c r="E58" s="43"/>
      <c r="F58" s="42"/>
      <c r="G58" s="42"/>
      <c r="H58" s="42"/>
      <c r="I58" s="31"/>
      <c r="J58" s="31"/>
      <c r="K58" s="13"/>
      <c r="L58" s="12"/>
    </row>
    <row r="59" spans="1:12">
      <c r="A59" s="62">
        <v>260</v>
      </c>
      <c r="B59" s="61">
        <v>5</v>
      </c>
      <c r="C59" s="40">
        <f t="shared" si="0"/>
        <v>5.8233788395904433</v>
      </c>
      <c r="D59" s="42"/>
      <c r="E59" s="43"/>
      <c r="F59" s="42"/>
      <c r="G59" s="42"/>
      <c r="H59" s="42"/>
      <c r="I59" s="31"/>
      <c r="J59" s="31"/>
      <c r="K59" s="13"/>
      <c r="L59" s="12"/>
    </row>
    <row r="60" spans="1:12">
      <c r="A60" s="62">
        <v>265</v>
      </c>
      <c r="B60" s="61">
        <v>5</v>
      </c>
      <c r="C60" s="40">
        <f t="shared" si="0"/>
        <v>5.8233788395904433</v>
      </c>
      <c r="D60" s="42"/>
      <c r="E60" s="43"/>
      <c r="F60" s="42"/>
      <c r="G60" s="42"/>
      <c r="H60" s="42"/>
      <c r="I60" s="31"/>
      <c r="J60" s="31"/>
      <c r="K60" s="13"/>
      <c r="L60" s="12"/>
    </row>
    <row r="61" spans="1:12">
      <c r="A61" s="62">
        <v>270</v>
      </c>
      <c r="B61" s="61">
        <v>5</v>
      </c>
      <c r="C61" s="40">
        <f t="shared" si="0"/>
        <v>5.8233788395904433</v>
      </c>
      <c r="D61" s="42"/>
      <c r="E61" s="43"/>
      <c r="F61" s="42"/>
      <c r="G61" s="42"/>
      <c r="H61" s="42"/>
      <c r="I61" s="31"/>
      <c r="J61" s="31"/>
      <c r="K61" s="13"/>
      <c r="L61" s="12"/>
    </row>
    <row r="62" spans="1:12">
      <c r="A62" s="62">
        <v>275</v>
      </c>
      <c r="B62" s="61">
        <v>5</v>
      </c>
      <c r="C62" s="40">
        <f t="shared" si="0"/>
        <v>5.8233788395904433</v>
      </c>
      <c r="D62" s="42"/>
      <c r="E62" s="43"/>
      <c r="F62" s="42"/>
      <c r="G62" s="42"/>
      <c r="H62" s="42"/>
      <c r="I62" s="31"/>
      <c r="J62" s="31"/>
      <c r="K62" s="13"/>
      <c r="L62" s="12"/>
    </row>
    <row r="63" spans="1:12">
      <c r="A63" s="62">
        <v>280</v>
      </c>
      <c r="B63" s="61">
        <v>5</v>
      </c>
      <c r="C63" s="40">
        <f t="shared" si="0"/>
        <v>5.8233788395904433</v>
      </c>
      <c r="D63" s="42"/>
      <c r="E63" s="43"/>
      <c r="F63" s="42"/>
      <c r="G63" s="42"/>
      <c r="H63" s="42"/>
      <c r="I63" s="31"/>
      <c r="J63" s="31"/>
      <c r="K63" s="13"/>
      <c r="L63" s="12"/>
    </row>
    <row r="64" spans="1:12">
      <c r="A64" s="62">
        <v>285</v>
      </c>
      <c r="B64" s="61">
        <v>5</v>
      </c>
      <c r="C64" s="40">
        <f t="shared" si="0"/>
        <v>5.8233788395904433</v>
      </c>
      <c r="D64" s="42"/>
      <c r="E64" s="43"/>
      <c r="F64" s="42"/>
      <c r="G64" s="42"/>
      <c r="H64" s="42"/>
      <c r="I64" s="31"/>
      <c r="J64" s="31"/>
      <c r="K64" s="13"/>
      <c r="L64" s="12"/>
    </row>
    <row r="65" spans="1:12">
      <c r="A65" s="62">
        <v>290</v>
      </c>
      <c r="B65" s="61">
        <v>5</v>
      </c>
      <c r="C65" s="40">
        <f t="shared" si="0"/>
        <v>5.8233788395904433</v>
      </c>
      <c r="D65" s="42"/>
      <c r="E65" s="43"/>
      <c r="F65" s="42"/>
      <c r="G65" s="42"/>
      <c r="H65" s="42"/>
      <c r="I65" s="31"/>
      <c r="J65" s="31"/>
      <c r="K65" s="13"/>
      <c r="L65" s="12"/>
    </row>
    <row r="66" spans="1:12">
      <c r="A66" s="62">
        <v>295</v>
      </c>
      <c r="B66" s="61">
        <v>5</v>
      </c>
      <c r="C66" s="40">
        <f t="shared" si="0"/>
        <v>5.8233788395904433</v>
      </c>
      <c r="D66" s="42"/>
      <c r="E66" s="43"/>
      <c r="F66" s="42"/>
      <c r="G66" s="42"/>
      <c r="H66" s="42"/>
      <c r="I66" s="31"/>
      <c r="J66" s="31"/>
      <c r="K66" s="13"/>
      <c r="L66" s="12"/>
    </row>
    <row r="67" spans="1:12">
      <c r="A67" s="62">
        <v>300</v>
      </c>
      <c r="B67" s="61">
        <v>5</v>
      </c>
      <c r="C67" s="40">
        <f t="shared" si="0"/>
        <v>5.8233788395904433</v>
      </c>
      <c r="D67" s="42"/>
      <c r="E67" s="43"/>
      <c r="F67" s="42"/>
      <c r="G67" s="42"/>
      <c r="H67" s="42"/>
      <c r="I67" s="31"/>
      <c r="J67" s="31"/>
      <c r="K67" s="13"/>
      <c r="L67" s="12"/>
    </row>
    <row r="68" spans="1:12">
      <c r="H68" s="9"/>
      <c r="I68" s="12"/>
      <c r="J68" s="12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29" customWidth="1"/>
    <col min="3" max="3" width="16.19921875" style="30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94.8" customHeight="1">
      <c r="F1" s="35" t="s">
        <v>19</v>
      </c>
      <c r="G1" s="44" t="s">
        <v>24</v>
      </c>
      <c r="H1" s="35" t="s">
        <v>10</v>
      </c>
      <c r="I1" s="44" t="s">
        <v>27</v>
      </c>
      <c r="J1" s="44" t="s">
        <v>28</v>
      </c>
      <c r="K1" s="44" t="s">
        <v>25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5">
        <v>5.5100000000000003E-2</v>
      </c>
      <c r="L2" s="19"/>
      <c r="M2" s="20"/>
      <c r="O2" s="2"/>
      <c r="T2" s="3"/>
    </row>
    <row r="3" spans="1:20">
      <c r="K3" s="9"/>
      <c r="L3" s="12"/>
      <c r="M3" s="12"/>
    </row>
    <row r="6" spans="1:20" ht="103.2" customHeight="1">
      <c r="A6" s="34" t="s">
        <v>22</v>
      </c>
      <c r="B6" s="36" t="s">
        <v>4</v>
      </c>
      <c r="C6" s="46" t="s">
        <v>23</v>
      </c>
      <c r="D6" s="41"/>
      <c r="E6" s="41"/>
      <c r="F6" s="41"/>
      <c r="G6" s="41"/>
      <c r="H6" s="41"/>
      <c r="I6" s="16"/>
      <c r="J6" s="16"/>
      <c r="K6" s="16"/>
      <c r="L6" s="15"/>
    </row>
    <row r="7" spans="1:20">
      <c r="A7" s="62">
        <v>0</v>
      </c>
      <c r="B7" s="61">
        <v>0</v>
      </c>
      <c r="C7" s="40">
        <f>B7*($H$2/$G$2)*(273/$F$2)</f>
        <v>0</v>
      </c>
      <c r="D7" s="42"/>
      <c r="E7" s="43"/>
      <c r="F7" s="42"/>
      <c r="G7" s="42"/>
      <c r="H7" s="42"/>
      <c r="I7" s="31"/>
      <c r="J7" s="31"/>
      <c r="K7" s="13"/>
      <c r="L7" s="12"/>
    </row>
    <row r="8" spans="1:20">
      <c r="A8" s="63">
        <v>5</v>
      </c>
      <c r="B8" s="61">
        <v>0</v>
      </c>
      <c r="C8" s="40">
        <f t="shared" ref="C8:C67" si="0">B8*($H$2/$G$2)*(273/$F$2)</f>
        <v>0</v>
      </c>
      <c r="D8" s="42"/>
      <c r="E8" s="43"/>
      <c r="F8" s="42"/>
      <c r="G8" s="42"/>
      <c r="H8" s="42"/>
      <c r="I8" s="31"/>
      <c r="J8" s="31"/>
      <c r="K8" s="13"/>
      <c r="L8" s="12"/>
    </row>
    <row r="9" spans="1:20">
      <c r="A9" s="62">
        <v>10</v>
      </c>
      <c r="B9" s="61">
        <v>0</v>
      </c>
      <c r="C9" s="40">
        <f t="shared" si="0"/>
        <v>0</v>
      </c>
      <c r="D9" s="42"/>
      <c r="E9" s="43"/>
      <c r="F9" s="42"/>
      <c r="G9" s="42"/>
      <c r="H9" s="42"/>
      <c r="I9" s="31"/>
      <c r="J9" s="31"/>
      <c r="K9" s="13"/>
      <c r="L9" s="12"/>
    </row>
    <row r="10" spans="1:20">
      <c r="A10" s="62">
        <v>15</v>
      </c>
      <c r="B10" s="61">
        <v>0</v>
      </c>
      <c r="C10" s="40">
        <f t="shared" si="0"/>
        <v>0</v>
      </c>
      <c r="D10" s="42"/>
      <c r="E10" s="43"/>
      <c r="F10" s="42"/>
      <c r="G10" s="42"/>
      <c r="H10" s="42"/>
      <c r="I10" s="31"/>
      <c r="J10" s="31"/>
      <c r="K10" s="13"/>
      <c r="L10" s="12"/>
    </row>
    <row r="11" spans="1:20">
      <c r="A11" s="62">
        <v>20</v>
      </c>
      <c r="B11" s="61">
        <v>0</v>
      </c>
      <c r="C11" s="40">
        <f t="shared" si="0"/>
        <v>0</v>
      </c>
      <c r="D11" s="42"/>
      <c r="E11" s="43"/>
      <c r="F11" s="42"/>
      <c r="G11" s="42"/>
      <c r="H11" s="42"/>
      <c r="I11" s="31"/>
      <c r="J11" s="31"/>
      <c r="K11" s="13"/>
      <c r="L11" s="12"/>
    </row>
    <row r="12" spans="1:20">
      <c r="A12" s="62">
        <v>25</v>
      </c>
      <c r="B12" s="61">
        <v>0</v>
      </c>
      <c r="C12" s="40">
        <f t="shared" si="0"/>
        <v>0</v>
      </c>
      <c r="D12" s="42"/>
      <c r="E12" s="43"/>
      <c r="F12" s="42"/>
      <c r="G12" s="42"/>
      <c r="H12" s="42"/>
      <c r="I12" s="31"/>
      <c r="J12" s="31"/>
      <c r="K12" s="13"/>
      <c r="L12" s="12"/>
    </row>
    <row r="13" spans="1:20">
      <c r="A13" s="62">
        <v>30</v>
      </c>
      <c r="B13" s="61">
        <v>0</v>
      </c>
      <c r="C13" s="40">
        <f t="shared" si="0"/>
        <v>0</v>
      </c>
      <c r="D13" s="42"/>
      <c r="E13" s="43"/>
      <c r="F13" s="42"/>
      <c r="G13" s="42"/>
      <c r="H13" s="42"/>
      <c r="I13" s="31"/>
      <c r="J13" s="31"/>
      <c r="K13" s="13"/>
      <c r="L13" s="12"/>
    </row>
    <row r="14" spans="1:20">
      <c r="A14" s="62">
        <v>35</v>
      </c>
      <c r="B14" s="61">
        <v>0</v>
      </c>
      <c r="C14" s="40">
        <f t="shared" si="0"/>
        <v>0</v>
      </c>
      <c r="D14" s="42"/>
      <c r="E14" s="43"/>
      <c r="F14" s="42"/>
      <c r="G14" s="42"/>
      <c r="H14" s="42"/>
      <c r="I14" s="31"/>
      <c r="J14" s="31"/>
      <c r="K14" s="13"/>
      <c r="L14" s="12"/>
    </row>
    <row r="15" spans="1:20">
      <c r="A15" s="62">
        <v>40</v>
      </c>
      <c r="B15" s="61">
        <v>0</v>
      </c>
      <c r="C15" s="40">
        <f t="shared" si="0"/>
        <v>0</v>
      </c>
      <c r="D15" s="42"/>
      <c r="E15" s="43"/>
      <c r="F15" s="42"/>
      <c r="G15" s="42"/>
      <c r="H15" s="42"/>
      <c r="I15" s="31"/>
      <c r="J15" s="31"/>
      <c r="K15" s="13"/>
      <c r="L15" s="12"/>
    </row>
    <row r="16" spans="1:20">
      <c r="A16" s="62">
        <v>45</v>
      </c>
      <c r="B16" s="61">
        <v>0</v>
      </c>
      <c r="C16" s="40">
        <f t="shared" si="0"/>
        <v>0</v>
      </c>
      <c r="D16" s="42"/>
      <c r="E16" s="43"/>
      <c r="F16" s="42"/>
      <c r="G16" s="42"/>
      <c r="H16" s="42"/>
      <c r="I16" s="31"/>
      <c r="J16" s="31"/>
      <c r="K16" s="13"/>
      <c r="L16" s="12"/>
    </row>
    <row r="17" spans="1:19">
      <c r="A17" s="62">
        <v>50</v>
      </c>
      <c r="B17" s="61">
        <v>1</v>
      </c>
      <c r="C17" s="40">
        <f t="shared" si="0"/>
        <v>1.1646757679180888</v>
      </c>
      <c r="D17" s="42"/>
      <c r="E17" s="43"/>
      <c r="F17" s="42"/>
      <c r="G17" s="42"/>
      <c r="H17" s="42"/>
      <c r="I17" s="31"/>
      <c r="J17" s="31"/>
      <c r="K17" s="13"/>
      <c r="L17" s="12"/>
    </row>
    <row r="18" spans="1:19">
      <c r="A18" s="62">
        <v>55</v>
      </c>
      <c r="B18" s="61">
        <v>1</v>
      </c>
      <c r="C18" s="40">
        <f t="shared" si="0"/>
        <v>1.1646757679180888</v>
      </c>
      <c r="D18" s="42"/>
      <c r="E18" s="43"/>
      <c r="F18" s="42"/>
      <c r="G18" s="42"/>
      <c r="H18" s="42"/>
      <c r="I18" s="31"/>
      <c r="J18" s="31"/>
      <c r="K18" s="13"/>
      <c r="L18" s="12"/>
    </row>
    <row r="19" spans="1:19">
      <c r="A19" s="62">
        <v>60</v>
      </c>
      <c r="B19" s="61">
        <v>1</v>
      </c>
      <c r="C19" s="40">
        <f t="shared" si="0"/>
        <v>1.1646757679180888</v>
      </c>
      <c r="D19" s="42"/>
      <c r="E19" s="43"/>
      <c r="F19" s="42"/>
      <c r="G19" s="42"/>
      <c r="H19" s="42"/>
      <c r="I19" s="31"/>
      <c r="J19" s="31"/>
      <c r="K19" s="13"/>
      <c r="L19" s="12"/>
    </row>
    <row r="20" spans="1:19">
      <c r="A20" s="62">
        <v>65</v>
      </c>
      <c r="B20" s="61">
        <v>1</v>
      </c>
      <c r="C20" s="40">
        <f t="shared" si="0"/>
        <v>1.1646757679180888</v>
      </c>
      <c r="D20" s="42"/>
      <c r="E20" s="43"/>
      <c r="F20" s="42"/>
      <c r="G20" s="42"/>
      <c r="H20" s="42"/>
      <c r="I20" s="31"/>
      <c r="J20" s="31"/>
      <c r="K20" s="13"/>
      <c r="L20" s="12"/>
    </row>
    <row r="21" spans="1:19">
      <c r="A21" s="62">
        <v>70</v>
      </c>
      <c r="B21" s="61">
        <v>1</v>
      </c>
      <c r="C21" s="40">
        <f t="shared" si="0"/>
        <v>1.1646757679180888</v>
      </c>
      <c r="D21" s="42"/>
      <c r="E21" s="43"/>
      <c r="F21" s="42"/>
      <c r="G21" s="42"/>
      <c r="H21" s="42"/>
      <c r="I21" s="31"/>
      <c r="J21" s="31"/>
      <c r="K21" s="13"/>
      <c r="L21" s="12"/>
    </row>
    <row r="22" spans="1:19">
      <c r="A22" s="62">
        <v>75</v>
      </c>
      <c r="B22" s="61">
        <v>2</v>
      </c>
      <c r="C22" s="40">
        <f t="shared" si="0"/>
        <v>2.3293515358361776</v>
      </c>
      <c r="D22" s="42"/>
      <c r="E22" s="43"/>
      <c r="F22" s="42"/>
      <c r="G22" s="42"/>
      <c r="H22" s="42"/>
      <c r="I22" s="31"/>
      <c r="J22" s="31"/>
      <c r="K22" s="13"/>
      <c r="L22" s="12"/>
    </row>
    <row r="23" spans="1:19" ht="16.2" thickBot="1">
      <c r="A23" s="62">
        <v>80</v>
      </c>
      <c r="B23" s="61">
        <v>2</v>
      </c>
      <c r="C23" s="40">
        <f t="shared" si="0"/>
        <v>2.3293515358361776</v>
      </c>
      <c r="D23" s="42"/>
      <c r="E23" s="43"/>
      <c r="F23" s="42"/>
      <c r="G23" s="42"/>
      <c r="H23" s="42"/>
      <c r="I23" s="31"/>
      <c r="J23" s="31"/>
      <c r="K23" s="13"/>
      <c r="L23" s="12"/>
    </row>
    <row r="24" spans="1:19" ht="17.399999999999999">
      <c r="A24" s="62">
        <v>85</v>
      </c>
      <c r="B24" s="61">
        <v>2</v>
      </c>
      <c r="C24" s="40">
        <f t="shared" si="0"/>
        <v>2.3293515358361776</v>
      </c>
      <c r="D24" s="42"/>
      <c r="E24" s="43"/>
      <c r="F24" s="69" t="s">
        <v>26</v>
      </c>
      <c r="G24" s="70"/>
      <c r="H24" s="70"/>
      <c r="I24" s="52" t="s">
        <v>29</v>
      </c>
      <c r="J24" s="47"/>
      <c r="K24" s="7"/>
      <c r="L24" s="7"/>
      <c r="M24" s="8"/>
    </row>
    <row r="25" spans="1:19" ht="17.399999999999999">
      <c r="A25" s="62">
        <v>90</v>
      </c>
      <c r="B25" s="61">
        <v>2</v>
      </c>
      <c r="C25" s="40">
        <f t="shared" si="0"/>
        <v>2.3293515358361776</v>
      </c>
      <c r="D25" s="42"/>
      <c r="E25" s="43"/>
      <c r="F25" s="71"/>
      <c r="G25" s="72"/>
      <c r="H25" s="72"/>
      <c r="I25" s="50" t="s">
        <v>30</v>
      </c>
      <c r="J25" s="48"/>
      <c r="K25" s="9"/>
      <c r="L25" s="9"/>
      <c r="M25" s="10"/>
    </row>
    <row r="26" spans="1:19" ht="17.399999999999999">
      <c r="A26" s="62">
        <v>95</v>
      </c>
      <c r="B26" s="61">
        <v>2</v>
      </c>
      <c r="C26" s="40">
        <f t="shared" si="0"/>
        <v>2.3293515358361776</v>
      </c>
      <c r="D26" s="42"/>
      <c r="E26" s="43"/>
      <c r="F26" s="49"/>
      <c r="G26" s="48"/>
      <c r="H26" s="48"/>
      <c r="I26" s="51" t="s">
        <v>31</v>
      </c>
      <c r="J26" s="48"/>
      <c r="K26" s="9"/>
      <c r="L26" s="9"/>
      <c r="M26" s="10"/>
    </row>
    <row r="27" spans="1:19" ht="17.399999999999999">
      <c r="A27" s="62">
        <v>100</v>
      </c>
      <c r="B27" s="61">
        <v>3</v>
      </c>
      <c r="C27" s="40">
        <f t="shared" si="0"/>
        <v>3.4940273037542662</v>
      </c>
      <c r="D27" s="42"/>
      <c r="E27" s="43"/>
      <c r="F27" s="87" t="s">
        <v>5</v>
      </c>
      <c r="G27" s="85">
        <f>($J$2/$I$2)*$K$2</f>
        <v>1.7009130434782607E-2</v>
      </c>
      <c r="H27" s="86" t="s">
        <v>32</v>
      </c>
      <c r="I27" s="51" t="s">
        <v>33</v>
      </c>
      <c r="J27" s="48"/>
      <c r="K27" s="9"/>
      <c r="L27" s="9"/>
      <c r="M27" s="10"/>
    </row>
    <row r="28" spans="1:19" ht="18" thickBot="1">
      <c r="A28" s="62">
        <v>105</v>
      </c>
      <c r="B28" s="61">
        <v>3</v>
      </c>
      <c r="C28" s="40">
        <f t="shared" si="0"/>
        <v>3.4940273037542662</v>
      </c>
      <c r="D28" s="42"/>
      <c r="E28" s="43"/>
      <c r="F28" s="88"/>
      <c r="G28" s="89">
        <f>G27*3600</f>
        <v>61.232869565217385</v>
      </c>
      <c r="H28" s="53" t="s">
        <v>46</v>
      </c>
      <c r="I28" s="90"/>
      <c r="J28" s="90"/>
      <c r="K28" s="91"/>
      <c r="L28" s="92"/>
      <c r="M28" s="11"/>
    </row>
    <row r="29" spans="1:19">
      <c r="A29" s="62">
        <v>110</v>
      </c>
      <c r="B29" s="61">
        <v>3</v>
      </c>
      <c r="C29" s="40">
        <f t="shared" si="0"/>
        <v>3.4940273037542662</v>
      </c>
      <c r="D29" s="42"/>
      <c r="E29" s="43"/>
      <c r="F29" s="42"/>
      <c r="G29" s="42"/>
      <c r="H29" s="42"/>
      <c r="I29" s="31"/>
      <c r="J29" s="31"/>
      <c r="K29" s="13"/>
      <c r="L29" s="32"/>
      <c r="M29" s="12"/>
      <c r="N29" s="32"/>
      <c r="O29" s="33"/>
      <c r="P29" s="32"/>
      <c r="Q29" s="9"/>
      <c r="R29" s="9"/>
      <c r="S29" s="9"/>
    </row>
    <row r="30" spans="1:19">
      <c r="A30" s="62">
        <v>115</v>
      </c>
      <c r="B30" s="61">
        <v>3</v>
      </c>
      <c r="C30" s="40">
        <f t="shared" si="0"/>
        <v>3.4940273037542662</v>
      </c>
      <c r="D30" s="42"/>
      <c r="E30" s="43"/>
      <c r="F30" s="42"/>
      <c r="G30" s="42"/>
      <c r="H30" s="42"/>
      <c r="I30" s="31"/>
      <c r="J30" s="31"/>
      <c r="K30" s="13"/>
      <c r="L30" s="75"/>
      <c r="M30" s="75"/>
      <c r="N30" s="75"/>
      <c r="O30" s="75"/>
      <c r="P30" s="25"/>
      <c r="Q30" s="17"/>
      <c r="R30" s="17"/>
      <c r="S30" s="9"/>
    </row>
    <row r="31" spans="1:19">
      <c r="A31" s="62">
        <v>120</v>
      </c>
      <c r="B31" s="61">
        <v>3</v>
      </c>
      <c r="C31" s="40">
        <f t="shared" si="0"/>
        <v>3.4940273037542662</v>
      </c>
      <c r="D31" s="42"/>
      <c r="E31" s="43"/>
      <c r="F31" s="42"/>
      <c r="G31" s="42"/>
      <c r="H31" s="42"/>
      <c r="I31" s="31"/>
      <c r="J31" s="31"/>
      <c r="K31" s="13"/>
      <c r="L31" s="73"/>
      <c r="M31" s="73"/>
      <c r="N31" s="13"/>
      <c r="O31" s="22"/>
      <c r="P31" s="12"/>
      <c r="Q31" s="9"/>
      <c r="R31" s="9"/>
      <c r="S31" s="9"/>
    </row>
    <row r="32" spans="1:19">
      <c r="A32" s="62">
        <v>125</v>
      </c>
      <c r="B32" s="61">
        <v>3</v>
      </c>
      <c r="C32" s="40">
        <f t="shared" si="0"/>
        <v>3.4940273037542662</v>
      </c>
      <c r="D32" s="42"/>
      <c r="E32" s="43"/>
      <c r="F32" s="42"/>
      <c r="G32" s="42"/>
      <c r="H32" s="42"/>
      <c r="I32" s="31"/>
      <c r="J32" s="31"/>
      <c r="K32" s="13"/>
      <c r="L32" s="73"/>
      <c r="M32" s="73"/>
      <c r="N32" s="13"/>
      <c r="O32" s="22"/>
      <c r="P32" s="9"/>
      <c r="Q32" s="9"/>
      <c r="R32" s="9"/>
      <c r="S32" s="9"/>
    </row>
    <row r="33" spans="1:19">
      <c r="A33" s="62">
        <v>130</v>
      </c>
      <c r="B33" s="61">
        <v>4</v>
      </c>
      <c r="C33" s="40">
        <f t="shared" si="0"/>
        <v>4.6587030716723552</v>
      </c>
      <c r="D33" s="42"/>
      <c r="E33" s="43"/>
      <c r="F33" s="42"/>
      <c r="G33" s="42"/>
      <c r="H33" s="42"/>
      <c r="I33" s="31"/>
      <c r="J33" s="31"/>
      <c r="K33" s="13"/>
      <c r="L33" s="73"/>
      <c r="M33" s="73"/>
      <c r="N33" s="13"/>
      <c r="O33" s="22"/>
      <c r="P33" s="9"/>
      <c r="Q33" s="9"/>
      <c r="R33" s="9"/>
      <c r="S33" s="9"/>
    </row>
    <row r="34" spans="1:19">
      <c r="A34" s="62">
        <v>135</v>
      </c>
      <c r="B34" s="61">
        <v>4</v>
      </c>
      <c r="C34" s="40">
        <f t="shared" si="0"/>
        <v>4.6587030716723552</v>
      </c>
      <c r="D34" s="42"/>
      <c r="E34" s="43"/>
      <c r="F34" s="42"/>
      <c r="G34" s="42"/>
      <c r="H34" s="42"/>
      <c r="I34" s="31"/>
      <c r="J34" s="31"/>
      <c r="K34" s="13"/>
      <c r="L34" s="73"/>
      <c r="M34" s="73"/>
      <c r="N34" s="13"/>
      <c r="O34" s="22"/>
      <c r="P34" s="9"/>
      <c r="Q34" s="9"/>
      <c r="R34" s="9"/>
      <c r="S34" s="9"/>
    </row>
    <row r="35" spans="1:19">
      <c r="A35" s="62">
        <v>140</v>
      </c>
      <c r="B35" s="61">
        <v>4</v>
      </c>
      <c r="C35" s="40">
        <f t="shared" si="0"/>
        <v>4.6587030716723552</v>
      </c>
      <c r="D35" s="42"/>
      <c r="E35" s="43"/>
      <c r="F35" s="42"/>
      <c r="G35" s="42"/>
      <c r="H35" s="42"/>
      <c r="I35" s="31"/>
      <c r="J35" s="31"/>
      <c r="K35" s="13"/>
      <c r="L35" s="73"/>
      <c r="M35" s="73"/>
      <c r="N35" s="23"/>
      <c r="O35" s="22"/>
      <c r="P35" s="9"/>
      <c r="Q35" s="9"/>
      <c r="R35" s="9"/>
      <c r="S35" s="9"/>
    </row>
    <row r="36" spans="1:19">
      <c r="A36" s="62">
        <v>145</v>
      </c>
      <c r="B36" s="61">
        <v>5</v>
      </c>
      <c r="C36" s="40">
        <f t="shared" si="0"/>
        <v>5.8233788395904433</v>
      </c>
      <c r="D36" s="42"/>
      <c r="E36" s="43"/>
      <c r="F36" s="42"/>
      <c r="G36" s="42"/>
      <c r="H36" s="42"/>
      <c r="I36" s="31"/>
      <c r="J36" s="31"/>
      <c r="K36" s="13"/>
      <c r="L36" s="73"/>
      <c r="M36" s="73"/>
      <c r="N36" s="23"/>
      <c r="O36" s="22"/>
      <c r="P36" s="9"/>
      <c r="Q36" s="9"/>
      <c r="R36" s="9"/>
      <c r="S36" s="9"/>
    </row>
    <row r="37" spans="1:19">
      <c r="A37" s="62">
        <v>150</v>
      </c>
      <c r="B37" s="61">
        <v>5</v>
      </c>
      <c r="C37" s="40">
        <f t="shared" si="0"/>
        <v>5.8233788395904433</v>
      </c>
      <c r="D37" s="42"/>
      <c r="E37" s="43"/>
      <c r="F37" s="42"/>
      <c r="G37" s="42"/>
      <c r="H37" s="42"/>
      <c r="I37" s="31"/>
      <c r="J37" s="31"/>
      <c r="K37" s="13"/>
      <c r="L37" s="13"/>
      <c r="M37" s="13"/>
      <c r="N37" s="21"/>
      <c r="O37" s="24"/>
      <c r="P37" s="12"/>
      <c r="Q37" s="12"/>
      <c r="R37" s="12"/>
      <c r="S37" s="9"/>
    </row>
    <row r="38" spans="1:19" ht="15" customHeight="1">
      <c r="A38" s="62">
        <v>155</v>
      </c>
      <c r="B38" s="61">
        <v>5</v>
      </c>
      <c r="C38" s="40">
        <f t="shared" si="0"/>
        <v>5.8233788395904433</v>
      </c>
      <c r="D38" s="42"/>
      <c r="E38" s="43"/>
      <c r="F38" s="42"/>
      <c r="G38" s="42"/>
      <c r="H38" s="42"/>
      <c r="I38" s="31"/>
      <c r="J38" s="31"/>
      <c r="K38" s="13"/>
      <c r="L38" s="74"/>
      <c r="M38" s="74"/>
      <c r="N38" s="23"/>
      <c r="O38" s="22"/>
      <c r="P38" s="9"/>
      <c r="Q38" s="9"/>
      <c r="R38" s="9"/>
      <c r="S38" s="9"/>
    </row>
    <row r="39" spans="1:19">
      <c r="A39" s="62">
        <v>160</v>
      </c>
      <c r="B39" s="61">
        <v>6</v>
      </c>
      <c r="C39" s="40">
        <f t="shared" si="0"/>
        <v>6.9880546075085324</v>
      </c>
      <c r="D39" s="42"/>
      <c r="E39" s="43"/>
      <c r="F39" s="42"/>
      <c r="G39" s="42"/>
      <c r="H39" s="42"/>
      <c r="I39" s="31"/>
      <c r="J39" s="31"/>
      <c r="K39" s="13"/>
      <c r="L39" s="12"/>
      <c r="P39" s="9"/>
      <c r="Q39" s="9"/>
      <c r="R39" s="9"/>
      <c r="S39" s="9"/>
    </row>
    <row r="40" spans="1:19">
      <c r="A40" s="62">
        <v>165</v>
      </c>
      <c r="B40" s="61">
        <v>6</v>
      </c>
      <c r="C40" s="40">
        <f t="shared" si="0"/>
        <v>6.9880546075085324</v>
      </c>
      <c r="D40" s="42"/>
      <c r="E40" s="43"/>
      <c r="F40" s="42"/>
      <c r="G40" s="42"/>
      <c r="H40" s="42"/>
      <c r="I40" s="31"/>
      <c r="J40" s="31"/>
      <c r="K40" s="13"/>
      <c r="L40" s="12"/>
    </row>
    <row r="41" spans="1:19">
      <c r="A41" s="62">
        <v>170</v>
      </c>
      <c r="B41" s="61">
        <v>6</v>
      </c>
      <c r="C41" s="40">
        <f t="shared" si="0"/>
        <v>6.9880546075085324</v>
      </c>
      <c r="D41" s="42"/>
      <c r="E41" s="43"/>
      <c r="F41" s="42"/>
      <c r="G41" s="42"/>
      <c r="H41" s="42"/>
      <c r="I41" s="31"/>
      <c r="J41" s="31"/>
      <c r="K41" s="13"/>
      <c r="L41" s="12"/>
    </row>
    <row r="42" spans="1:19">
      <c r="A42" s="62">
        <v>175</v>
      </c>
      <c r="B42" s="61">
        <v>7</v>
      </c>
      <c r="C42" s="40">
        <f t="shared" si="0"/>
        <v>8.1527303754266214</v>
      </c>
      <c r="D42" s="42"/>
      <c r="E42" s="43"/>
      <c r="F42" s="42"/>
      <c r="G42" s="42"/>
      <c r="H42" s="42"/>
      <c r="I42" s="31"/>
      <c r="J42" s="31"/>
      <c r="K42" s="13"/>
      <c r="L42" s="12"/>
    </row>
    <row r="43" spans="1:19">
      <c r="A43" s="62">
        <v>180</v>
      </c>
      <c r="B43" s="61">
        <v>7</v>
      </c>
      <c r="C43" s="40">
        <f t="shared" si="0"/>
        <v>8.1527303754266214</v>
      </c>
      <c r="D43" s="42"/>
      <c r="E43" s="43"/>
      <c r="F43" s="42"/>
      <c r="G43" s="42"/>
      <c r="H43" s="42"/>
      <c r="I43" s="31"/>
      <c r="J43" s="31"/>
      <c r="K43" s="13"/>
      <c r="L43" s="12"/>
    </row>
    <row r="44" spans="1:19">
      <c r="A44" s="62">
        <v>185</v>
      </c>
      <c r="B44" s="61">
        <v>7</v>
      </c>
      <c r="C44" s="40">
        <f t="shared" si="0"/>
        <v>8.1527303754266214</v>
      </c>
      <c r="D44" s="42"/>
      <c r="E44" s="43"/>
      <c r="F44" s="42"/>
      <c r="G44" s="42"/>
      <c r="H44" s="42"/>
      <c r="I44" s="31"/>
      <c r="J44" s="31"/>
      <c r="K44" s="13"/>
      <c r="L44" s="12"/>
    </row>
    <row r="45" spans="1:19">
      <c r="A45" s="62">
        <v>190</v>
      </c>
      <c r="B45" s="61">
        <v>8</v>
      </c>
      <c r="C45" s="40">
        <f t="shared" si="0"/>
        <v>9.3174061433447104</v>
      </c>
      <c r="D45" s="42"/>
      <c r="E45" s="43"/>
      <c r="F45" s="42"/>
      <c r="G45" s="42"/>
      <c r="H45" s="42"/>
      <c r="I45" s="31"/>
      <c r="J45" s="31"/>
      <c r="K45" s="13"/>
      <c r="L45" s="12"/>
    </row>
    <row r="46" spans="1:19">
      <c r="A46" s="62">
        <v>195</v>
      </c>
      <c r="B46" s="61">
        <v>8</v>
      </c>
      <c r="C46" s="40">
        <f t="shared" si="0"/>
        <v>9.3174061433447104</v>
      </c>
      <c r="D46" s="42"/>
      <c r="E46" s="43"/>
      <c r="F46" s="42"/>
      <c r="G46" s="42"/>
      <c r="H46" s="42"/>
      <c r="I46" s="31"/>
      <c r="J46" s="31"/>
      <c r="K46" s="13"/>
      <c r="L46" s="12"/>
    </row>
    <row r="47" spans="1:19">
      <c r="A47" s="62">
        <v>200</v>
      </c>
      <c r="B47" s="61">
        <v>8</v>
      </c>
      <c r="C47" s="40">
        <f t="shared" si="0"/>
        <v>9.3174061433447104</v>
      </c>
      <c r="D47" s="42"/>
      <c r="E47" s="43"/>
      <c r="F47" s="42"/>
      <c r="G47" s="42"/>
      <c r="H47" s="42"/>
      <c r="I47" s="31"/>
      <c r="J47" s="31"/>
      <c r="K47" s="13"/>
      <c r="L47" s="12"/>
    </row>
    <row r="48" spans="1:19">
      <c r="A48" s="62">
        <v>205</v>
      </c>
      <c r="B48" s="61">
        <v>9</v>
      </c>
      <c r="C48" s="40">
        <f t="shared" si="0"/>
        <v>10.482081911262798</v>
      </c>
      <c r="D48" s="42"/>
      <c r="E48" s="43"/>
      <c r="F48" s="42"/>
      <c r="G48" s="42"/>
      <c r="H48" s="42"/>
      <c r="I48" s="31"/>
      <c r="J48" s="31"/>
      <c r="K48" s="13"/>
      <c r="L48" s="12"/>
    </row>
    <row r="49" spans="1:12">
      <c r="A49" s="62">
        <v>210</v>
      </c>
      <c r="B49" s="61">
        <v>9</v>
      </c>
      <c r="C49" s="40">
        <f t="shared" si="0"/>
        <v>10.482081911262798</v>
      </c>
      <c r="D49" s="42"/>
      <c r="E49" s="43"/>
      <c r="F49" s="42"/>
      <c r="G49" s="42"/>
      <c r="H49" s="42"/>
      <c r="I49" s="31"/>
      <c r="J49" s="31"/>
      <c r="K49" s="13"/>
      <c r="L49" s="12"/>
    </row>
    <row r="50" spans="1:12">
      <c r="A50" s="62">
        <v>215</v>
      </c>
      <c r="B50" s="61">
        <v>9</v>
      </c>
      <c r="C50" s="40">
        <f t="shared" si="0"/>
        <v>10.482081911262798</v>
      </c>
      <c r="D50" s="42"/>
      <c r="E50" s="43"/>
      <c r="F50" s="42"/>
      <c r="G50" s="42"/>
      <c r="H50" s="42"/>
      <c r="I50" s="31"/>
      <c r="J50" s="31"/>
      <c r="K50" s="13"/>
      <c r="L50" s="12"/>
    </row>
    <row r="51" spans="1:12">
      <c r="A51" s="62">
        <v>220</v>
      </c>
      <c r="B51" s="61">
        <v>9</v>
      </c>
      <c r="C51" s="40">
        <f t="shared" si="0"/>
        <v>10.482081911262798</v>
      </c>
      <c r="D51" s="42"/>
      <c r="E51" s="43"/>
      <c r="F51" s="42"/>
      <c r="G51" s="42"/>
      <c r="H51" s="42"/>
      <c r="I51" s="31"/>
      <c r="J51" s="31"/>
      <c r="K51" s="13"/>
      <c r="L51" s="12"/>
    </row>
    <row r="52" spans="1:12">
      <c r="A52" s="62">
        <v>225</v>
      </c>
      <c r="B52" s="61">
        <v>10</v>
      </c>
      <c r="C52" s="40">
        <f t="shared" si="0"/>
        <v>11.646757679180887</v>
      </c>
      <c r="D52" s="42"/>
      <c r="E52" s="43"/>
      <c r="F52" s="42"/>
      <c r="G52" s="42"/>
      <c r="H52" s="42"/>
      <c r="I52" s="31"/>
      <c r="J52" s="31"/>
      <c r="K52" s="13"/>
      <c r="L52" s="12"/>
    </row>
    <row r="53" spans="1:12">
      <c r="A53" s="62">
        <v>230</v>
      </c>
      <c r="B53" s="61">
        <v>10</v>
      </c>
      <c r="C53" s="40">
        <f t="shared" si="0"/>
        <v>11.646757679180887</v>
      </c>
      <c r="D53" s="42"/>
      <c r="E53" s="43"/>
      <c r="F53" s="42"/>
      <c r="G53" s="42"/>
      <c r="H53" s="42"/>
      <c r="I53" s="31"/>
      <c r="J53" s="31"/>
      <c r="K53" s="13"/>
      <c r="L53" s="12"/>
    </row>
    <row r="54" spans="1:12">
      <c r="A54" s="62">
        <v>235</v>
      </c>
      <c r="B54" s="61">
        <v>10</v>
      </c>
      <c r="C54" s="40">
        <f t="shared" si="0"/>
        <v>11.646757679180887</v>
      </c>
      <c r="D54" s="42"/>
      <c r="E54" s="43"/>
      <c r="F54" s="42"/>
      <c r="G54" s="42"/>
      <c r="H54" s="42"/>
      <c r="I54" s="31"/>
      <c r="J54" s="31"/>
      <c r="K54" s="13"/>
      <c r="L54" s="12"/>
    </row>
    <row r="55" spans="1:12">
      <c r="A55" s="62">
        <v>240</v>
      </c>
      <c r="B55" s="61">
        <v>10</v>
      </c>
      <c r="C55" s="40">
        <f t="shared" si="0"/>
        <v>11.646757679180887</v>
      </c>
      <c r="D55" s="42"/>
      <c r="E55" s="43"/>
      <c r="F55" s="42"/>
      <c r="G55" s="42"/>
      <c r="H55" s="42"/>
      <c r="I55" s="31"/>
      <c r="J55" s="31"/>
      <c r="K55" s="13"/>
      <c r="L55" s="12"/>
    </row>
    <row r="56" spans="1:12">
      <c r="A56" s="62">
        <v>245</v>
      </c>
      <c r="B56" s="61">
        <v>10</v>
      </c>
      <c r="C56" s="40">
        <f t="shared" si="0"/>
        <v>11.646757679180887</v>
      </c>
      <c r="D56" s="42"/>
      <c r="E56" s="43"/>
      <c r="F56" s="42"/>
      <c r="G56" s="42"/>
      <c r="H56" s="42"/>
      <c r="I56" s="31"/>
      <c r="J56" s="31"/>
      <c r="K56" s="13"/>
      <c r="L56" s="12"/>
    </row>
    <row r="57" spans="1:12">
      <c r="A57" s="62">
        <v>250</v>
      </c>
      <c r="B57" s="61">
        <v>10</v>
      </c>
      <c r="C57" s="40">
        <f t="shared" si="0"/>
        <v>11.646757679180887</v>
      </c>
      <c r="D57" s="42"/>
      <c r="E57" s="43"/>
      <c r="F57" s="42"/>
      <c r="G57" s="42"/>
      <c r="H57" s="42"/>
      <c r="I57" s="31"/>
      <c r="J57" s="31"/>
      <c r="K57" s="13"/>
      <c r="L57" s="12"/>
    </row>
    <row r="58" spans="1:12">
      <c r="A58" s="62">
        <v>255</v>
      </c>
      <c r="B58" s="61">
        <v>11</v>
      </c>
      <c r="C58" s="40">
        <f t="shared" si="0"/>
        <v>12.811433447098976</v>
      </c>
      <c r="D58" s="42"/>
      <c r="E58" s="43"/>
      <c r="F58" s="42"/>
      <c r="G58" s="42"/>
      <c r="H58" s="42"/>
      <c r="I58" s="31"/>
      <c r="J58" s="31"/>
      <c r="K58" s="13"/>
      <c r="L58" s="12"/>
    </row>
    <row r="59" spans="1:12">
      <c r="A59" s="62">
        <v>260</v>
      </c>
      <c r="B59" s="61">
        <v>11</v>
      </c>
      <c r="C59" s="40">
        <f t="shared" si="0"/>
        <v>12.811433447098976</v>
      </c>
      <c r="D59" s="42"/>
      <c r="E59" s="43"/>
      <c r="F59" s="42"/>
      <c r="G59" s="42"/>
      <c r="H59" s="42"/>
      <c r="I59" s="31"/>
      <c r="J59" s="31"/>
      <c r="K59" s="13"/>
      <c r="L59" s="12"/>
    </row>
    <row r="60" spans="1:12">
      <c r="A60" s="62">
        <v>265</v>
      </c>
      <c r="B60" s="61">
        <v>11</v>
      </c>
      <c r="C60" s="40">
        <f t="shared" si="0"/>
        <v>12.811433447098976</v>
      </c>
      <c r="D60" s="42"/>
      <c r="E60" s="43"/>
      <c r="F60" s="42"/>
      <c r="G60" s="42"/>
      <c r="H60" s="42"/>
      <c r="I60" s="31"/>
      <c r="J60" s="31"/>
      <c r="K60" s="13"/>
      <c r="L60" s="12"/>
    </row>
    <row r="61" spans="1:12">
      <c r="A61" s="62">
        <v>270</v>
      </c>
      <c r="B61" s="61">
        <v>11</v>
      </c>
      <c r="C61" s="40">
        <f t="shared" si="0"/>
        <v>12.811433447098976</v>
      </c>
      <c r="D61" s="42"/>
      <c r="E61" s="43"/>
      <c r="F61" s="42"/>
      <c r="G61" s="42"/>
      <c r="H61" s="42"/>
      <c r="I61" s="31"/>
      <c r="J61" s="31"/>
      <c r="K61" s="13"/>
      <c r="L61" s="12"/>
    </row>
    <row r="62" spans="1:12">
      <c r="A62" s="62">
        <v>275</v>
      </c>
      <c r="B62" s="61">
        <v>12</v>
      </c>
      <c r="C62" s="40">
        <f t="shared" si="0"/>
        <v>13.976109215017065</v>
      </c>
      <c r="D62" s="42"/>
      <c r="E62" s="43"/>
      <c r="F62" s="42"/>
      <c r="G62" s="42"/>
      <c r="H62" s="42"/>
      <c r="I62" s="31"/>
      <c r="J62" s="31"/>
      <c r="K62" s="13"/>
      <c r="L62" s="12"/>
    </row>
    <row r="63" spans="1:12">
      <c r="A63" s="62">
        <v>280</v>
      </c>
      <c r="B63" s="61">
        <v>12</v>
      </c>
      <c r="C63" s="40">
        <f t="shared" si="0"/>
        <v>13.976109215017065</v>
      </c>
      <c r="D63" s="42"/>
      <c r="E63" s="43"/>
      <c r="F63" s="42"/>
      <c r="G63" s="42"/>
      <c r="H63" s="42"/>
      <c r="I63" s="31"/>
      <c r="J63" s="31"/>
      <c r="K63" s="13"/>
      <c r="L63" s="12"/>
    </row>
    <row r="64" spans="1:12">
      <c r="A64" s="62">
        <v>285</v>
      </c>
      <c r="B64" s="61">
        <v>12</v>
      </c>
      <c r="C64" s="40">
        <f t="shared" si="0"/>
        <v>13.976109215017065</v>
      </c>
      <c r="D64" s="42"/>
      <c r="E64" s="43"/>
      <c r="F64" s="42"/>
      <c r="G64" s="42"/>
      <c r="H64" s="42"/>
      <c r="I64" s="31"/>
      <c r="J64" s="31"/>
      <c r="K64" s="13"/>
      <c r="L64" s="12"/>
    </row>
    <row r="65" spans="1:12">
      <c r="A65" s="62">
        <v>290</v>
      </c>
      <c r="B65" s="61">
        <v>12</v>
      </c>
      <c r="C65" s="40">
        <f t="shared" si="0"/>
        <v>13.976109215017065</v>
      </c>
      <c r="D65" s="42"/>
      <c r="E65" s="43"/>
      <c r="F65" s="42"/>
      <c r="G65" s="42"/>
      <c r="H65" s="42"/>
      <c r="I65" s="31"/>
      <c r="J65" s="31"/>
      <c r="K65" s="13"/>
      <c r="L65" s="12"/>
    </row>
    <row r="66" spans="1:12">
      <c r="A66" s="62">
        <v>295</v>
      </c>
      <c r="B66" s="61">
        <v>12</v>
      </c>
      <c r="C66" s="40">
        <f t="shared" si="0"/>
        <v>13.976109215017065</v>
      </c>
      <c r="D66" s="42"/>
      <c r="E66" s="43"/>
      <c r="F66" s="42"/>
      <c r="G66" s="42"/>
      <c r="H66" s="42"/>
      <c r="I66" s="31"/>
      <c r="J66" s="31"/>
      <c r="K66" s="13"/>
      <c r="L66" s="12"/>
    </row>
    <row r="67" spans="1:12">
      <c r="A67" s="62">
        <v>300</v>
      </c>
      <c r="B67" s="61">
        <v>12</v>
      </c>
      <c r="C67" s="40">
        <f t="shared" si="0"/>
        <v>13.976109215017065</v>
      </c>
      <c r="D67" s="42"/>
      <c r="E67" s="43"/>
      <c r="F67" s="42"/>
      <c r="G67" s="42"/>
      <c r="H67" s="42"/>
      <c r="I67" s="31"/>
      <c r="J67" s="31"/>
      <c r="K67" s="13"/>
      <c r="L67" s="12"/>
    </row>
    <row r="68" spans="1:12">
      <c r="H68" s="9"/>
      <c r="I68" s="12"/>
      <c r="J68" s="12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A1:T68"/>
  <sheetViews>
    <sheetView topLeftCell="A4" zoomScale="70" zoomScaleNormal="70" workbookViewId="0">
      <selection activeCell="F24" sqref="F24:M28"/>
    </sheetView>
  </sheetViews>
  <sheetFormatPr defaultColWidth="11.19921875" defaultRowHeight="15.6"/>
  <cols>
    <col min="2" max="2" width="16.19921875" style="29" customWidth="1"/>
    <col min="3" max="3" width="16.19921875" style="30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123" customHeight="1">
      <c r="F1" s="35" t="s">
        <v>19</v>
      </c>
      <c r="G1" s="44" t="s">
        <v>24</v>
      </c>
      <c r="H1" s="35" t="s">
        <v>10</v>
      </c>
      <c r="I1" s="44" t="s">
        <v>27</v>
      </c>
      <c r="J1" s="44" t="s">
        <v>28</v>
      </c>
      <c r="K1" s="44" t="s">
        <v>25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5">
        <v>1.0200000000000001E-2</v>
      </c>
      <c r="L2" s="19"/>
      <c r="M2" s="20"/>
      <c r="O2" s="2"/>
      <c r="T2" s="3"/>
    </row>
    <row r="3" spans="1:20">
      <c r="K3" s="9"/>
      <c r="L3" s="12"/>
      <c r="M3" s="12"/>
    </row>
    <row r="6" spans="1:20" ht="103.2" customHeight="1">
      <c r="A6" s="34" t="s">
        <v>22</v>
      </c>
      <c r="B6" s="36" t="s">
        <v>4</v>
      </c>
      <c r="C6" s="46" t="s">
        <v>23</v>
      </c>
      <c r="D6" s="41"/>
      <c r="E6" s="41"/>
      <c r="F6" s="41"/>
      <c r="G6" s="41"/>
      <c r="H6" s="41"/>
      <c r="I6" s="16"/>
      <c r="J6" s="16"/>
      <c r="K6" s="16"/>
      <c r="L6" s="15"/>
    </row>
    <row r="7" spans="1:20">
      <c r="A7" s="64">
        <v>0</v>
      </c>
      <c r="B7" s="61">
        <v>0</v>
      </c>
      <c r="C7" s="40">
        <f>B7*($H$2/$G$2)*(273/$F$2)</f>
        <v>0</v>
      </c>
      <c r="D7" s="42"/>
      <c r="E7" s="43"/>
      <c r="F7" s="42"/>
      <c r="G7" s="42"/>
      <c r="H7" s="42"/>
      <c r="I7" s="31"/>
      <c r="J7" s="31"/>
      <c r="K7" s="13"/>
      <c r="L7" s="12"/>
    </row>
    <row r="8" spans="1:20">
      <c r="A8" s="65">
        <v>5</v>
      </c>
      <c r="B8" s="61">
        <v>0</v>
      </c>
      <c r="C8" s="40">
        <f t="shared" ref="C8:C67" si="0">B8*($H$2/$G$2)*(273/$F$2)</f>
        <v>0</v>
      </c>
      <c r="D8" s="42"/>
      <c r="E8" s="43"/>
      <c r="F8" s="42"/>
      <c r="G8" s="42"/>
      <c r="H8" s="42"/>
      <c r="I8" s="31"/>
      <c r="J8" s="31"/>
      <c r="K8" s="13"/>
      <c r="L8" s="12"/>
    </row>
    <row r="9" spans="1:20">
      <c r="A9" s="64">
        <v>10</v>
      </c>
      <c r="B9" s="61">
        <v>0</v>
      </c>
      <c r="C9" s="40">
        <f t="shared" si="0"/>
        <v>0</v>
      </c>
      <c r="D9" s="42"/>
      <c r="E9" s="43"/>
      <c r="F9" s="42"/>
      <c r="G9" s="42"/>
      <c r="H9" s="42"/>
      <c r="I9" s="31"/>
      <c r="J9" s="31"/>
      <c r="K9" s="13"/>
      <c r="L9" s="12"/>
    </row>
    <row r="10" spans="1:20">
      <c r="A10" s="64">
        <v>15</v>
      </c>
      <c r="B10" s="61">
        <v>0</v>
      </c>
      <c r="C10" s="40">
        <f t="shared" si="0"/>
        <v>0</v>
      </c>
      <c r="D10" s="42"/>
      <c r="E10" s="43"/>
      <c r="F10" s="42"/>
      <c r="G10" s="42"/>
      <c r="H10" s="42"/>
      <c r="I10" s="31"/>
      <c r="J10" s="31"/>
      <c r="K10" s="13"/>
      <c r="L10" s="12"/>
    </row>
    <row r="11" spans="1:20">
      <c r="A11" s="64">
        <v>20</v>
      </c>
      <c r="B11" s="61">
        <v>0</v>
      </c>
      <c r="C11" s="40">
        <f t="shared" si="0"/>
        <v>0</v>
      </c>
      <c r="D11" s="42"/>
      <c r="E11" s="43"/>
      <c r="F11" s="42"/>
      <c r="G11" s="42"/>
      <c r="H11" s="42"/>
      <c r="I11" s="31"/>
      <c r="J11" s="31"/>
      <c r="K11" s="13"/>
      <c r="L11" s="12"/>
    </row>
    <row r="12" spans="1:20">
      <c r="A12" s="64">
        <v>25</v>
      </c>
      <c r="B12" s="61">
        <v>0</v>
      </c>
      <c r="C12" s="40">
        <f t="shared" si="0"/>
        <v>0</v>
      </c>
      <c r="D12" s="42"/>
      <c r="E12" s="43"/>
      <c r="F12" s="42"/>
      <c r="G12" s="42"/>
      <c r="H12" s="42"/>
      <c r="I12" s="31"/>
      <c r="J12" s="31"/>
      <c r="K12" s="13"/>
      <c r="L12" s="12"/>
    </row>
    <row r="13" spans="1:20">
      <c r="A13" s="64">
        <v>30</v>
      </c>
      <c r="B13" s="61">
        <v>0</v>
      </c>
      <c r="C13" s="40">
        <f t="shared" si="0"/>
        <v>0</v>
      </c>
      <c r="D13" s="42"/>
      <c r="E13" s="43"/>
      <c r="F13" s="42"/>
      <c r="G13" s="42"/>
      <c r="H13" s="42"/>
      <c r="I13" s="31"/>
      <c r="J13" s="31"/>
      <c r="K13" s="13"/>
      <c r="L13" s="12"/>
    </row>
    <row r="14" spans="1:20">
      <c r="A14" s="64">
        <v>35</v>
      </c>
      <c r="B14" s="61">
        <v>0</v>
      </c>
      <c r="C14" s="40">
        <f t="shared" si="0"/>
        <v>0</v>
      </c>
      <c r="D14" s="42"/>
      <c r="E14" s="43"/>
      <c r="F14" s="42"/>
      <c r="G14" s="42"/>
      <c r="H14" s="42"/>
      <c r="I14" s="31"/>
      <c r="J14" s="31"/>
      <c r="K14" s="13"/>
      <c r="L14" s="12"/>
    </row>
    <row r="15" spans="1:20">
      <c r="A15" s="64">
        <v>40</v>
      </c>
      <c r="B15" s="61">
        <v>0</v>
      </c>
      <c r="C15" s="40">
        <f t="shared" si="0"/>
        <v>0</v>
      </c>
      <c r="D15" s="42"/>
      <c r="E15" s="43"/>
      <c r="F15" s="42"/>
      <c r="G15" s="42"/>
      <c r="H15" s="42"/>
      <c r="I15" s="31"/>
      <c r="J15" s="31"/>
      <c r="K15" s="13"/>
      <c r="L15" s="12"/>
    </row>
    <row r="16" spans="1:20">
      <c r="A16" s="64">
        <v>45</v>
      </c>
      <c r="B16" s="61">
        <v>0</v>
      </c>
      <c r="C16" s="40">
        <f t="shared" si="0"/>
        <v>0</v>
      </c>
      <c r="D16" s="42"/>
      <c r="E16" s="43"/>
      <c r="F16" s="42"/>
      <c r="G16" s="42"/>
      <c r="H16" s="42"/>
      <c r="I16" s="31"/>
      <c r="J16" s="31"/>
      <c r="K16" s="13"/>
      <c r="L16" s="12"/>
    </row>
    <row r="17" spans="1:19">
      <c r="A17" s="64">
        <v>50</v>
      </c>
      <c r="B17" s="61">
        <v>0</v>
      </c>
      <c r="C17" s="40">
        <f t="shared" si="0"/>
        <v>0</v>
      </c>
      <c r="D17" s="42"/>
      <c r="E17" s="43"/>
      <c r="F17" s="42"/>
      <c r="G17" s="42"/>
      <c r="H17" s="42"/>
      <c r="I17" s="31"/>
      <c r="J17" s="31"/>
      <c r="K17" s="13"/>
      <c r="L17" s="12"/>
    </row>
    <row r="18" spans="1:19">
      <c r="A18" s="64">
        <v>55</v>
      </c>
      <c r="B18" s="61">
        <v>0</v>
      </c>
      <c r="C18" s="40">
        <f t="shared" si="0"/>
        <v>0</v>
      </c>
      <c r="D18" s="42"/>
      <c r="E18" s="43"/>
      <c r="F18" s="42"/>
      <c r="G18" s="42"/>
      <c r="H18" s="42"/>
      <c r="I18" s="31"/>
      <c r="J18" s="31"/>
      <c r="K18" s="13"/>
      <c r="L18" s="12"/>
    </row>
    <row r="19" spans="1:19">
      <c r="A19" s="64">
        <v>60</v>
      </c>
      <c r="B19" s="61">
        <v>0</v>
      </c>
      <c r="C19" s="40">
        <f t="shared" si="0"/>
        <v>0</v>
      </c>
      <c r="D19" s="42"/>
      <c r="E19" s="43"/>
      <c r="F19" s="42"/>
      <c r="G19" s="42"/>
      <c r="H19" s="42"/>
      <c r="I19" s="31"/>
      <c r="J19" s="31"/>
      <c r="K19" s="13"/>
      <c r="L19" s="12"/>
    </row>
    <row r="20" spans="1:19">
      <c r="A20" s="64">
        <v>65</v>
      </c>
      <c r="B20" s="61">
        <v>0</v>
      </c>
      <c r="C20" s="40">
        <f t="shared" si="0"/>
        <v>0</v>
      </c>
      <c r="D20" s="42"/>
      <c r="E20" s="43"/>
      <c r="F20" s="42"/>
      <c r="G20" s="42"/>
      <c r="H20" s="42"/>
      <c r="I20" s="31"/>
      <c r="J20" s="31"/>
      <c r="K20" s="13"/>
      <c r="L20" s="12"/>
    </row>
    <row r="21" spans="1:19">
      <c r="A21" s="64">
        <v>70</v>
      </c>
      <c r="B21" s="61">
        <v>0</v>
      </c>
      <c r="C21" s="40">
        <f t="shared" si="0"/>
        <v>0</v>
      </c>
      <c r="D21" s="42"/>
      <c r="E21" s="43"/>
      <c r="F21" s="42"/>
      <c r="G21" s="42"/>
      <c r="H21" s="42"/>
      <c r="I21" s="31"/>
      <c r="J21" s="31"/>
      <c r="K21" s="13"/>
      <c r="L21" s="12"/>
    </row>
    <row r="22" spans="1:19">
      <c r="A22" s="64">
        <v>75</v>
      </c>
      <c r="B22" s="61">
        <v>0</v>
      </c>
      <c r="C22" s="40">
        <f t="shared" si="0"/>
        <v>0</v>
      </c>
      <c r="D22" s="42"/>
      <c r="E22" s="43"/>
      <c r="F22" s="42"/>
      <c r="G22" s="42"/>
      <c r="H22" s="42"/>
      <c r="I22" s="31"/>
      <c r="J22" s="31"/>
      <c r="K22" s="13"/>
      <c r="L22" s="12"/>
    </row>
    <row r="23" spans="1:19" ht="16.2" thickBot="1">
      <c r="A23" s="64">
        <v>80</v>
      </c>
      <c r="B23" s="61">
        <v>0</v>
      </c>
      <c r="C23" s="40">
        <f t="shared" si="0"/>
        <v>0</v>
      </c>
      <c r="D23" s="42"/>
      <c r="E23" s="43"/>
      <c r="F23" s="42"/>
      <c r="G23" s="42"/>
      <c r="H23" s="42"/>
      <c r="I23" s="31"/>
      <c r="J23" s="31"/>
      <c r="K23" s="13"/>
      <c r="L23" s="12"/>
    </row>
    <row r="24" spans="1:19" ht="17.399999999999999">
      <c r="A24" s="64">
        <v>85</v>
      </c>
      <c r="B24" s="61">
        <v>0</v>
      </c>
      <c r="C24" s="40">
        <f t="shared" si="0"/>
        <v>0</v>
      </c>
      <c r="D24" s="42"/>
      <c r="E24" s="43"/>
      <c r="F24" s="69" t="s">
        <v>26</v>
      </c>
      <c r="G24" s="70"/>
      <c r="H24" s="70"/>
      <c r="I24" s="52" t="s">
        <v>29</v>
      </c>
      <c r="J24" s="47"/>
      <c r="K24" s="7"/>
      <c r="L24" s="7"/>
      <c r="M24" s="8"/>
    </row>
    <row r="25" spans="1:19" ht="17.399999999999999">
      <c r="A25" s="64">
        <v>90</v>
      </c>
      <c r="B25" s="61">
        <v>0</v>
      </c>
      <c r="C25" s="40">
        <f t="shared" si="0"/>
        <v>0</v>
      </c>
      <c r="D25" s="42"/>
      <c r="E25" s="43"/>
      <c r="F25" s="71"/>
      <c r="G25" s="72"/>
      <c r="H25" s="72"/>
      <c r="I25" s="50" t="s">
        <v>30</v>
      </c>
      <c r="J25" s="48"/>
      <c r="K25" s="9"/>
      <c r="L25" s="9"/>
      <c r="M25" s="10"/>
    </row>
    <row r="26" spans="1:19" ht="17.399999999999999">
      <c r="A26" s="64">
        <v>95</v>
      </c>
      <c r="B26" s="61">
        <v>0</v>
      </c>
      <c r="C26" s="40">
        <f t="shared" si="0"/>
        <v>0</v>
      </c>
      <c r="D26" s="42"/>
      <c r="E26" s="43"/>
      <c r="F26" s="49"/>
      <c r="G26" s="48"/>
      <c r="H26" s="48"/>
      <c r="I26" s="51" t="s">
        <v>31</v>
      </c>
      <c r="J26" s="48"/>
      <c r="K26" s="9"/>
      <c r="L26" s="9"/>
      <c r="M26" s="10"/>
    </row>
    <row r="27" spans="1:19" ht="17.399999999999999">
      <c r="A27" s="64">
        <v>100</v>
      </c>
      <c r="B27" s="61">
        <v>0</v>
      </c>
      <c r="C27" s="40">
        <f t="shared" si="0"/>
        <v>0</v>
      </c>
      <c r="D27" s="42"/>
      <c r="E27" s="43"/>
      <c r="F27" s="87" t="s">
        <v>5</v>
      </c>
      <c r="G27" s="85">
        <f>($J$2/$I$2)*$K$2</f>
        <v>3.1486956521739125E-3</v>
      </c>
      <c r="H27" s="86" t="s">
        <v>32</v>
      </c>
      <c r="I27" s="51" t="s">
        <v>33</v>
      </c>
      <c r="J27" s="48"/>
      <c r="K27" s="9"/>
      <c r="L27" s="9"/>
      <c r="M27" s="10"/>
    </row>
    <row r="28" spans="1:19" ht="18" thickBot="1">
      <c r="A28" s="64">
        <v>105</v>
      </c>
      <c r="B28" s="61">
        <v>0</v>
      </c>
      <c r="C28" s="40">
        <f t="shared" si="0"/>
        <v>0</v>
      </c>
      <c r="D28" s="42"/>
      <c r="E28" s="43"/>
      <c r="F28" s="88"/>
      <c r="G28" s="89">
        <f>G27*3600</f>
        <v>11.335304347826085</v>
      </c>
      <c r="H28" s="53" t="s">
        <v>46</v>
      </c>
      <c r="I28" s="90"/>
      <c r="J28" s="90"/>
      <c r="K28" s="91"/>
      <c r="L28" s="92"/>
      <c r="M28" s="11"/>
    </row>
    <row r="29" spans="1:19">
      <c r="A29" s="64">
        <v>110</v>
      </c>
      <c r="B29" s="61">
        <v>0</v>
      </c>
      <c r="C29" s="40">
        <f t="shared" si="0"/>
        <v>0</v>
      </c>
      <c r="D29" s="42"/>
      <c r="E29" s="43"/>
      <c r="F29" s="42"/>
      <c r="G29" s="42"/>
      <c r="H29" s="42"/>
      <c r="I29" s="31"/>
      <c r="J29" s="31"/>
      <c r="K29" s="13"/>
      <c r="L29" s="32"/>
      <c r="M29" s="12"/>
      <c r="N29" s="32"/>
      <c r="O29" s="33"/>
      <c r="P29" s="32"/>
      <c r="Q29" s="9"/>
      <c r="R29" s="9"/>
      <c r="S29" s="9"/>
    </row>
    <row r="30" spans="1:19">
      <c r="A30" s="64">
        <v>115</v>
      </c>
      <c r="B30" s="61">
        <v>0</v>
      </c>
      <c r="C30" s="40">
        <f t="shared" si="0"/>
        <v>0</v>
      </c>
      <c r="D30" s="42"/>
      <c r="E30" s="43"/>
      <c r="F30" s="42"/>
      <c r="G30" s="42"/>
      <c r="H30" s="42"/>
      <c r="I30" s="31"/>
      <c r="J30" s="31"/>
      <c r="K30" s="13"/>
      <c r="L30" s="75"/>
      <c r="M30" s="75"/>
      <c r="N30" s="75"/>
      <c r="O30" s="75"/>
      <c r="P30" s="25"/>
      <c r="Q30" s="17"/>
      <c r="R30" s="17"/>
      <c r="S30" s="9"/>
    </row>
    <row r="31" spans="1:19">
      <c r="A31" s="64">
        <v>120</v>
      </c>
      <c r="B31" s="61">
        <v>1</v>
      </c>
      <c r="C31" s="40">
        <f t="shared" si="0"/>
        <v>1.1646757679180888</v>
      </c>
      <c r="D31" s="42"/>
      <c r="E31" s="43"/>
      <c r="F31" s="42"/>
      <c r="G31" s="42"/>
      <c r="H31" s="42"/>
      <c r="I31" s="31"/>
      <c r="J31" s="31"/>
      <c r="K31" s="13"/>
      <c r="L31" s="73"/>
      <c r="M31" s="73"/>
      <c r="N31" s="13"/>
      <c r="O31" s="22"/>
      <c r="P31" s="12"/>
      <c r="Q31" s="9"/>
      <c r="R31" s="9"/>
      <c r="S31" s="9"/>
    </row>
    <row r="32" spans="1:19">
      <c r="A32" s="64">
        <v>125</v>
      </c>
      <c r="B32" s="61">
        <v>1</v>
      </c>
      <c r="C32" s="40">
        <f t="shared" si="0"/>
        <v>1.1646757679180888</v>
      </c>
      <c r="D32" s="42"/>
      <c r="E32" s="43"/>
      <c r="F32" s="42"/>
      <c r="G32" s="42"/>
      <c r="H32" s="42"/>
      <c r="I32" s="31"/>
      <c r="J32" s="31"/>
      <c r="K32" s="13"/>
      <c r="L32" s="73"/>
      <c r="M32" s="73"/>
      <c r="N32" s="13"/>
      <c r="O32" s="22"/>
      <c r="P32" s="9"/>
      <c r="Q32" s="9"/>
      <c r="R32" s="9"/>
      <c r="S32" s="9"/>
    </row>
    <row r="33" spans="1:19">
      <c r="A33" s="64">
        <v>130</v>
      </c>
      <c r="B33" s="61">
        <v>1</v>
      </c>
      <c r="C33" s="40">
        <f t="shared" si="0"/>
        <v>1.1646757679180888</v>
      </c>
      <c r="D33" s="42"/>
      <c r="E33" s="43"/>
      <c r="F33" s="42"/>
      <c r="G33" s="42"/>
      <c r="H33" s="42"/>
      <c r="I33" s="31"/>
      <c r="J33" s="31"/>
      <c r="K33" s="13"/>
      <c r="L33" s="73"/>
      <c r="M33" s="73"/>
      <c r="N33" s="13"/>
      <c r="O33" s="22"/>
      <c r="P33" s="9"/>
      <c r="Q33" s="9"/>
      <c r="R33" s="9"/>
      <c r="S33" s="9"/>
    </row>
    <row r="34" spans="1:19">
      <c r="A34" s="64">
        <v>135</v>
      </c>
      <c r="B34" s="61">
        <v>1</v>
      </c>
      <c r="C34" s="40">
        <f t="shared" si="0"/>
        <v>1.1646757679180888</v>
      </c>
      <c r="D34" s="42"/>
      <c r="E34" s="43"/>
      <c r="F34" s="42"/>
      <c r="G34" s="42"/>
      <c r="H34" s="42"/>
      <c r="I34" s="31"/>
      <c r="J34" s="31"/>
      <c r="K34" s="13"/>
      <c r="L34" s="73"/>
      <c r="M34" s="73"/>
      <c r="N34" s="13"/>
      <c r="O34" s="22"/>
      <c r="P34" s="9"/>
      <c r="Q34" s="9"/>
      <c r="R34" s="9"/>
      <c r="S34" s="9"/>
    </row>
    <row r="35" spans="1:19">
      <c r="A35" s="64">
        <v>140</v>
      </c>
      <c r="B35" s="61">
        <v>1</v>
      </c>
      <c r="C35" s="40">
        <f t="shared" si="0"/>
        <v>1.1646757679180888</v>
      </c>
      <c r="D35" s="42"/>
      <c r="E35" s="43"/>
      <c r="F35" s="42"/>
      <c r="G35" s="42"/>
      <c r="H35" s="42"/>
      <c r="I35" s="31"/>
      <c r="J35" s="31"/>
      <c r="K35" s="13"/>
      <c r="L35" s="73"/>
      <c r="M35" s="73"/>
      <c r="N35" s="23"/>
      <c r="O35" s="22"/>
      <c r="P35" s="9"/>
      <c r="Q35" s="9"/>
      <c r="R35" s="9"/>
      <c r="S35" s="9"/>
    </row>
    <row r="36" spans="1:19">
      <c r="A36" s="64">
        <v>145</v>
      </c>
      <c r="B36" s="61">
        <v>1</v>
      </c>
      <c r="C36" s="40">
        <f t="shared" si="0"/>
        <v>1.1646757679180888</v>
      </c>
      <c r="D36" s="42"/>
      <c r="E36" s="43"/>
      <c r="F36" s="42"/>
      <c r="G36" s="42"/>
      <c r="H36" s="42"/>
      <c r="I36" s="31"/>
      <c r="J36" s="31"/>
      <c r="K36" s="13"/>
      <c r="L36" s="73"/>
      <c r="M36" s="73"/>
      <c r="N36" s="23"/>
      <c r="O36" s="22"/>
      <c r="P36" s="9"/>
      <c r="Q36" s="9"/>
      <c r="R36" s="9"/>
      <c r="S36" s="9"/>
    </row>
    <row r="37" spans="1:19">
      <c r="A37" s="64">
        <v>150</v>
      </c>
      <c r="B37" s="61">
        <v>1</v>
      </c>
      <c r="C37" s="40">
        <f t="shared" si="0"/>
        <v>1.1646757679180888</v>
      </c>
      <c r="D37" s="42"/>
      <c r="E37" s="43"/>
      <c r="F37" s="42"/>
      <c r="G37" s="42"/>
      <c r="H37" s="42"/>
      <c r="I37" s="31"/>
      <c r="J37" s="31"/>
      <c r="K37" s="13"/>
      <c r="L37" s="13"/>
      <c r="M37" s="13"/>
      <c r="N37" s="21"/>
      <c r="O37" s="24"/>
      <c r="P37" s="12"/>
      <c r="Q37" s="12"/>
      <c r="R37" s="12"/>
      <c r="S37" s="9"/>
    </row>
    <row r="38" spans="1:19" ht="15" customHeight="1">
      <c r="A38" s="64">
        <v>155</v>
      </c>
      <c r="B38" s="61">
        <v>1</v>
      </c>
      <c r="C38" s="40">
        <f t="shared" si="0"/>
        <v>1.1646757679180888</v>
      </c>
      <c r="D38" s="42"/>
      <c r="E38" s="43"/>
      <c r="F38" s="42"/>
      <c r="G38" s="42"/>
      <c r="H38" s="42"/>
      <c r="I38" s="31"/>
      <c r="J38" s="31"/>
      <c r="K38" s="13"/>
      <c r="L38" s="74"/>
      <c r="M38" s="74"/>
      <c r="N38" s="23"/>
      <c r="O38" s="22"/>
      <c r="P38" s="9"/>
      <c r="Q38" s="9"/>
      <c r="R38" s="9"/>
      <c r="S38" s="9"/>
    </row>
    <row r="39" spans="1:19">
      <c r="A39" s="64">
        <v>160</v>
      </c>
      <c r="B39" s="61">
        <v>1</v>
      </c>
      <c r="C39" s="40">
        <f t="shared" si="0"/>
        <v>1.1646757679180888</v>
      </c>
      <c r="D39" s="42"/>
      <c r="E39" s="43"/>
      <c r="F39" s="42"/>
      <c r="G39" s="42"/>
      <c r="H39" s="42"/>
      <c r="I39" s="31"/>
      <c r="J39" s="31"/>
      <c r="K39" s="13"/>
      <c r="L39" s="12"/>
      <c r="P39" s="9"/>
      <c r="Q39" s="9"/>
      <c r="R39" s="9"/>
      <c r="S39" s="9"/>
    </row>
    <row r="40" spans="1:19">
      <c r="A40" s="64">
        <v>165</v>
      </c>
      <c r="B40" s="61">
        <v>1</v>
      </c>
      <c r="C40" s="40">
        <f t="shared" si="0"/>
        <v>1.1646757679180888</v>
      </c>
      <c r="D40" s="42"/>
      <c r="E40" s="43"/>
      <c r="F40" s="42"/>
      <c r="G40" s="42"/>
      <c r="H40" s="42"/>
      <c r="I40" s="31"/>
      <c r="J40" s="31"/>
      <c r="K40" s="13"/>
      <c r="L40" s="12"/>
    </row>
    <row r="41" spans="1:19">
      <c r="A41" s="64">
        <v>170</v>
      </c>
      <c r="B41" s="61">
        <v>1</v>
      </c>
      <c r="C41" s="40">
        <f t="shared" si="0"/>
        <v>1.1646757679180888</v>
      </c>
      <c r="D41" s="42"/>
      <c r="E41" s="43"/>
      <c r="F41" s="42"/>
      <c r="G41" s="42"/>
      <c r="H41" s="42"/>
      <c r="I41" s="31"/>
      <c r="J41" s="31"/>
      <c r="K41" s="13"/>
      <c r="L41" s="12"/>
    </row>
    <row r="42" spans="1:19">
      <c r="A42" s="64">
        <v>175</v>
      </c>
      <c r="B42" s="61">
        <v>1</v>
      </c>
      <c r="C42" s="40">
        <f t="shared" si="0"/>
        <v>1.1646757679180888</v>
      </c>
      <c r="D42" s="42"/>
      <c r="E42" s="43"/>
      <c r="F42" s="42"/>
      <c r="G42" s="42"/>
      <c r="H42" s="42"/>
      <c r="I42" s="31"/>
      <c r="J42" s="31"/>
      <c r="K42" s="13"/>
      <c r="L42" s="12"/>
    </row>
    <row r="43" spans="1:19">
      <c r="A43" s="64">
        <v>180</v>
      </c>
      <c r="B43" s="61">
        <v>1</v>
      </c>
      <c r="C43" s="40">
        <f t="shared" si="0"/>
        <v>1.1646757679180888</v>
      </c>
      <c r="D43" s="42"/>
      <c r="E43" s="43"/>
      <c r="F43" s="42"/>
      <c r="G43" s="42"/>
      <c r="H43" s="42"/>
      <c r="I43" s="31"/>
      <c r="J43" s="31"/>
      <c r="K43" s="13"/>
      <c r="L43" s="12"/>
    </row>
    <row r="44" spans="1:19">
      <c r="A44" s="64">
        <v>185</v>
      </c>
      <c r="B44" s="61">
        <v>1</v>
      </c>
      <c r="C44" s="40">
        <f t="shared" si="0"/>
        <v>1.1646757679180888</v>
      </c>
      <c r="D44" s="42"/>
      <c r="E44" s="43"/>
      <c r="F44" s="42"/>
      <c r="G44" s="42"/>
      <c r="H44" s="42"/>
      <c r="I44" s="31"/>
      <c r="J44" s="31"/>
      <c r="K44" s="13"/>
      <c r="L44" s="12"/>
    </row>
    <row r="45" spans="1:19">
      <c r="A45" s="64">
        <v>190</v>
      </c>
      <c r="B45" s="61">
        <v>1</v>
      </c>
      <c r="C45" s="40">
        <f t="shared" si="0"/>
        <v>1.1646757679180888</v>
      </c>
      <c r="D45" s="42"/>
      <c r="E45" s="43"/>
      <c r="F45" s="42"/>
      <c r="G45" s="42"/>
      <c r="H45" s="42"/>
      <c r="I45" s="31"/>
      <c r="J45" s="31"/>
      <c r="K45" s="13"/>
      <c r="L45" s="12"/>
    </row>
    <row r="46" spans="1:19">
      <c r="A46" s="64">
        <v>195</v>
      </c>
      <c r="B46" s="61">
        <v>1</v>
      </c>
      <c r="C46" s="40">
        <f t="shared" si="0"/>
        <v>1.1646757679180888</v>
      </c>
      <c r="D46" s="42"/>
      <c r="E46" s="43"/>
      <c r="F46" s="42"/>
      <c r="G46" s="42"/>
      <c r="H46" s="42"/>
      <c r="I46" s="31"/>
      <c r="J46" s="31"/>
      <c r="K46" s="13"/>
      <c r="L46" s="12"/>
    </row>
    <row r="47" spans="1:19">
      <c r="A47" s="64">
        <v>200</v>
      </c>
      <c r="B47" s="61">
        <v>1</v>
      </c>
      <c r="C47" s="40">
        <f t="shared" si="0"/>
        <v>1.1646757679180888</v>
      </c>
      <c r="D47" s="42"/>
      <c r="E47" s="43"/>
      <c r="F47" s="42"/>
      <c r="G47" s="42"/>
      <c r="H47" s="42"/>
      <c r="I47" s="31"/>
      <c r="J47" s="31"/>
      <c r="K47" s="13"/>
      <c r="L47" s="12"/>
    </row>
    <row r="48" spans="1:19">
      <c r="A48" s="64">
        <v>205</v>
      </c>
      <c r="B48" s="61">
        <v>1</v>
      </c>
      <c r="C48" s="40">
        <f t="shared" si="0"/>
        <v>1.1646757679180888</v>
      </c>
      <c r="D48" s="42"/>
      <c r="E48" s="43"/>
      <c r="F48" s="42"/>
      <c r="G48" s="42"/>
      <c r="H48" s="42"/>
      <c r="I48" s="31"/>
      <c r="J48" s="31"/>
      <c r="K48" s="13"/>
      <c r="L48" s="12"/>
    </row>
    <row r="49" spans="1:12">
      <c r="A49" s="64">
        <v>210</v>
      </c>
      <c r="B49" s="61">
        <v>1</v>
      </c>
      <c r="C49" s="40">
        <f t="shared" si="0"/>
        <v>1.1646757679180888</v>
      </c>
      <c r="D49" s="42"/>
      <c r="E49" s="43"/>
      <c r="F49" s="42"/>
      <c r="G49" s="42"/>
      <c r="H49" s="42"/>
      <c r="I49" s="31"/>
      <c r="J49" s="31"/>
      <c r="K49" s="13"/>
      <c r="L49" s="12"/>
    </row>
    <row r="50" spans="1:12">
      <c r="A50" s="64">
        <v>215</v>
      </c>
      <c r="B50" s="61">
        <v>2</v>
      </c>
      <c r="C50" s="40">
        <f t="shared" si="0"/>
        <v>2.3293515358361776</v>
      </c>
      <c r="D50" s="42"/>
      <c r="E50" s="43"/>
      <c r="F50" s="42"/>
      <c r="G50" s="42"/>
      <c r="H50" s="42"/>
      <c r="I50" s="31"/>
      <c r="J50" s="31"/>
      <c r="K50" s="13"/>
      <c r="L50" s="12"/>
    </row>
    <row r="51" spans="1:12">
      <c r="A51" s="64">
        <v>220</v>
      </c>
      <c r="B51" s="61">
        <v>2</v>
      </c>
      <c r="C51" s="40">
        <f t="shared" si="0"/>
        <v>2.3293515358361776</v>
      </c>
      <c r="D51" s="42"/>
      <c r="E51" s="43"/>
      <c r="F51" s="42"/>
      <c r="G51" s="42"/>
      <c r="H51" s="42"/>
      <c r="I51" s="31"/>
      <c r="J51" s="31"/>
      <c r="K51" s="13"/>
      <c r="L51" s="12"/>
    </row>
    <row r="52" spans="1:12">
      <c r="A52" s="64">
        <v>225</v>
      </c>
      <c r="B52" s="61">
        <v>2</v>
      </c>
      <c r="C52" s="40">
        <f t="shared" si="0"/>
        <v>2.3293515358361776</v>
      </c>
      <c r="D52" s="42"/>
      <c r="E52" s="43"/>
      <c r="F52" s="42"/>
      <c r="G52" s="42"/>
      <c r="H52" s="42"/>
      <c r="I52" s="31"/>
      <c r="J52" s="31"/>
      <c r="K52" s="13"/>
      <c r="L52" s="12"/>
    </row>
    <row r="53" spans="1:12">
      <c r="A53" s="64">
        <v>230</v>
      </c>
      <c r="B53" s="61">
        <v>2</v>
      </c>
      <c r="C53" s="40">
        <f t="shared" si="0"/>
        <v>2.3293515358361776</v>
      </c>
      <c r="D53" s="42"/>
      <c r="E53" s="43"/>
      <c r="F53" s="42"/>
      <c r="G53" s="42"/>
      <c r="H53" s="42"/>
      <c r="I53" s="31"/>
      <c r="J53" s="31"/>
      <c r="K53" s="13"/>
      <c r="L53" s="12"/>
    </row>
    <row r="54" spans="1:12">
      <c r="A54" s="64">
        <v>235</v>
      </c>
      <c r="B54" s="61">
        <v>2</v>
      </c>
      <c r="C54" s="40">
        <f t="shared" si="0"/>
        <v>2.3293515358361776</v>
      </c>
      <c r="D54" s="42"/>
      <c r="E54" s="43"/>
      <c r="F54" s="42"/>
      <c r="G54" s="42"/>
      <c r="H54" s="42"/>
      <c r="I54" s="31"/>
      <c r="J54" s="31"/>
      <c r="K54" s="13"/>
      <c r="L54" s="12"/>
    </row>
    <row r="55" spans="1:12">
      <c r="A55" s="64">
        <v>240</v>
      </c>
      <c r="B55" s="61">
        <v>2</v>
      </c>
      <c r="C55" s="40">
        <f t="shared" si="0"/>
        <v>2.3293515358361776</v>
      </c>
      <c r="D55" s="42"/>
      <c r="E55" s="43"/>
      <c r="F55" s="42"/>
      <c r="G55" s="42"/>
      <c r="H55" s="42"/>
      <c r="I55" s="31"/>
      <c r="J55" s="31"/>
      <c r="K55" s="13"/>
      <c r="L55" s="12"/>
    </row>
    <row r="56" spans="1:12">
      <c r="A56" s="64">
        <v>245</v>
      </c>
      <c r="B56" s="61">
        <v>2</v>
      </c>
      <c r="C56" s="40">
        <f t="shared" si="0"/>
        <v>2.3293515358361776</v>
      </c>
      <c r="D56" s="42"/>
      <c r="E56" s="43"/>
      <c r="F56" s="42"/>
      <c r="G56" s="42"/>
      <c r="H56" s="42"/>
      <c r="I56" s="31"/>
      <c r="J56" s="31"/>
      <c r="K56" s="13"/>
      <c r="L56" s="12"/>
    </row>
    <row r="57" spans="1:12">
      <c r="A57" s="64">
        <v>250</v>
      </c>
      <c r="B57" s="61">
        <v>2</v>
      </c>
      <c r="C57" s="40">
        <f t="shared" si="0"/>
        <v>2.3293515358361776</v>
      </c>
      <c r="D57" s="42"/>
      <c r="E57" s="43"/>
      <c r="F57" s="42"/>
      <c r="G57" s="42"/>
      <c r="H57" s="42"/>
      <c r="I57" s="31"/>
      <c r="J57" s="31"/>
      <c r="K57" s="13"/>
      <c r="L57" s="12"/>
    </row>
    <row r="58" spans="1:12">
      <c r="A58" s="64">
        <v>255</v>
      </c>
      <c r="B58" s="61">
        <v>2</v>
      </c>
      <c r="C58" s="40">
        <f t="shared" si="0"/>
        <v>2.3293515358361776</v>
      </c>
      <c r="D58" s="42"/>
      <c r="E58" s="43"/>
      <c r="F58" s="42"/>
      <c r="G58" s="42"/>
      <c r="H58" s="42"/>
      <c r="I58" s="31"/>
      <c r="J58" s="31"/>
      <c r="K58" s="13"/>
      <c r="L58" s="12"/>
    </row>
    <row r="59" spans="1:12">
      <c r="A59" s="64">
        <v>260</v>
      </c>
      <c r="B59" s="61">
        <v>2</v>
      </c>
      <c r="C59" s="40">
        <f t="shared" si="0"/>
        <v>2.3293515358361776</v>
      </c>
      <c r="D59" s="42"/>
      <c r="E59" s="43"/>
      <c r="F59" s="42"/>
      <c r="G59" s="42"/>
      <c r="H59" s="42"/>
      <c r="I59" s="31"/>
      <c r="J59" s="31"/>
      <c r="K59" s="13"/>
      <c r="L59" s="12"/>
    </row>
    <row r="60" spans="1:12">
      <c r="A60" s="64">
        <v>265</v>
      </c>
      <c r="B60" s="61">
        <v>2</v>
      </c>
      <c r="C60" s="40">
        <f t="shared" si="0"/>
        <v>2.3293515358361776</v>
      </c>
      <c r="D60" s="42"/>
      <c r="E60" s="43"/>
      <c r="F60" s="42"/>
      <c r="G60" s="42"/>
      <c r="H60" s="42"/>
      <c r="I60" s="31"/>
      <c r="J60" s="31"/>
      <c r="K60" s="13"/>
      <c r="L60" s="12"/>
    </row>
    <row r="61" spans="1:12">
      <c r="A61" s="64">
        <v>270</v>
      </c>
      <c r="B61" s="61">
        <v>2</v>
      </c>
      <c r="C61" s="40">
        <f t="shared" si="0"/>
        <v>2.3293515358361776</v>
      </c>
      <c r="D61" s="42"/>
      <c r="E61" s="43"/>
      <c r="F61" s="42"/>
      <c r="G61" s="42"/>
      <c r="H61" s="42"/>
      <c r="I61" s="31"/>
      <c r="J61" s="31"/>
      <c r="K61" s="13"/>
      <c r="L61" s="12"/>
    </row>
    <row r="62" spans="1:12">
      <c r="A62" s="64">
        <v>275</v>
      </c>
      <c r="B62" s="61">
        <v>2</v>
      </c>
      <c r="C62" s="40">
        <f t="shared" si="0"/>
        <v>2.3293515358361776</v>
      </c>
      <c r="D62" s="42"/>
      <c r="E62" s="43"/>
      <c r="F62" s="42"/>
      <c r="G62" s="42"/>
      <c r="H62" s="42"/>
      <c r="I62" s="31"/>
      <c r="J62" s="31"/>
      <c r="K62" s="13"/>
      <c r="L62" s="12"/>
    </row>
    <row r="63" spans="1:12">
      <c r="A63" s="64">
        <v>280</v>
      </c>
      <c r="B63" s="61">
        <v>2</v>
      </c>
      <c r="C63" s="40">
        <f t="shared" si="0"/>
        <v>2.3293515358361776</v>
      </c>
      <c r="D63" s="42"/>
      <c r="E63" s="43"/>
      <c r="F63" s="42"/>
      <c r="G63" s="42"/>
      <c r="H63" s="42"/>
      <c r="I63" s="31"/>
      <c r="J63" s="31"/>
      <c r="K63" s="13"/>
      <c r="L63" s="12"/>
    </row>
    <row r="64" spans="1:12">
      <c r="A64" s="64">
        <v>285</v>
      </c>
      <c r="B64" s="61">
        <v>2</v>
      </c>
      <c r="C64" s="40">
        <f t="shared" si="0"/>
        <v>2.3293515358361776</v>
      </c>
      <c r="D64" s="42"/>
      <c r="E64" s="43"/>
      <c r="F64" s="42"/>
      <c r="G64" s="42"/>
      <c r="H64" s="42"/>
      <c r="I64" s="31"/>
      <c r="J64" s="31"/>
      <c r="K64" s="13"/>
      <c r="L64" s="12"/>
    </row>
    <row r="65" spans="1:12">
      <c r="A65" s="64">
        <v>290</v>
      </c>
      <c r="B65" s="61">
        <v>2</v>
      </c>
      <c r="C65" s="40">
        <f t="shared" si="0"/>
        <v>2.3293515358361776</v>
      </c>
      <c r="D65" s="42"/>
      <c r="E65" s="43"/>
      <c r="F65" s="42"/>
      <c r="G65" s="42"/>
      <c r="H65" s="42"/>
      <c r="I65" s="31"/>
      <c r="J65" s="31"/>
      <c r="K65" s="13"/>
      <c r="L65" s="12"/>
    </row>
    <row r="66" spans="1:12">
      <c r="A66" s="64">
        <v>295</v>
      </c>
      <c r="B66" s="61">
        <v>2</v>
      </c>
      <c r="C66" s="40">
        <f t="shared" si="0"/>
        <v>2.3293515358361776</v>
      </c>
      <c r="D66" s="42"/>
      <c r="E66" s="43"/>
      <c r="F66" s="42"/>
      <c r="G66" s="42"/>
      <c r="H66" s="42"/>
      <c r="I66" s="31"/>
      <c r="J66" s="31"/>
      <c r="K66" s="13"/>
      <c r="L66" s="12"/>
    </row>
    <row r="67" spans="1:12">
      <c r="A67" s="64">
        <v>300</v>
      </c>
      <c r="B67" s="61">
        <v>2</v>
      </c>
      <c r="C67" s="40">
        <f t="shared" si="0"/>
        <v>2.3293515358361776</v>
      </c>
      <c r="D67" s="42"/>
      <c r="E67" s="43"/>
      <c r="F67" s="42"/>
      <c r="G67" s="42"/>
      <c r="H67" s="42"/>
      <c r="I67" s="31"/>
      <c r="J67" s="31"/>
      <c r="K67" s="13"/>
      <c r="L67" s="12"/>
    </row>
    <row r="68" spans="1:12">
      <c r="H68" s="9"/>
      <c r="I68" s="12"/>
      <c r="J68" s="12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A1:T68"/>
  <sheetViews>
    <sheetView tabSelected="1" zoomScale="70" zoomScaleNormal="70" workbookViewId="0">
      <selection activeCell="F24" sqref="F24:M28"/>
    </sheetView>
  </sheetViews>
  <sheetFormatPr defaultColWidth="11.19921875" defaultRowHeight="15.6"/>
  <cols>
    <col min="2" max="2" width="16.19921875" style="29" customWidth="1"/>
    <col min="3" max="3" width="16.19921875" style="30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105" customHeight="1">
      <c r="F1" s="35" t="s">
        <v>19</v>
      </c>
      <c r="G1" s="44" t="s">
        <v>24</v>
      </c>
      <c r="H1" s="35" t="s">
        <v>10</v>
      </c>
      <c r="I1" s="44" t="s">
        <v>27</v>
      </c>
      <c r="J1" s="44" t="s">
        <v>28</v>
      </c>
      <c r="K1" s="44" t="s">
        <v>25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5">
        <v>4.9700000000000001E-2</v>
      </c>
      <c r="L2" s="19"/>
      <c r="M2" s="20"/>
      <c r="O2" s="2"/>
      <c r="T2" s="3"/>
    </row>
    <row r="3" spans="1:20">
      <c r="K3" s="9"/>
      <c r="L3" s="12"/>
      <c r="M3" s="12"/>
    </row>
    <row r="6" spans="1:20" ht="103.2" customHeight="1">
      <c r="A6" s="34" t="s">
        <v>22</v>
      </c>
      <c r="B6" s="36" t="s">
        <v>4</v>
      </c>
      <c r="C6" s="66" t="s">
        <v>44</v>
      </c>
      <c r="D6" s="41"/>
      <c r="E6" s="41"/>
      <c r="F6" s="41"/>
      <c r="G6" s="41"/>
      <c r="H6" s="41"/>
      <c r="I6" s="16"/>
      <c r="J6" s="16"/>
      <c r="K6" s="16"/>
      <c r="L6" s="15"/>
    </row>
    <row r="7" spans="1:20">
      <c r="A7" s="62">
        <v>0</v>
      </c>
      <c r="B7" s="68">
        <v>0</v>
      </c>
      <c r="C7" s="40">
        <f>B7*($H$2/$G$2)*(273/$F$2)</f>
        <v>0</v>
      </c>
      <c r="D7" s="42"/>
      <c r="E7" s="43"/>
      <c r="F7" s="42"/>
      <c r="G7" s="42"/>
      <c r="H7" s="42"/>
      <c r="I7" s="31"/>
      <c r="J7" s="31"/>
      <c r="K7" s="13"/>
      <c r="L7" s="12"/>
    </row>
    <row r="8" spans="1:20">
      <c r="A8" s="63">
        <v>5</v>
      </c>
      <c r="B8" s="61">
        <v>0</v>
      </c>
      <c r="C8" s="40">
        <f t="shared" ref="C8:C67" si="0">B8*($H$2/$G$2)*(273/$F$2)</f>
        <v>0</v>
      </c>
      <c r="D8" s="42"/>
      <c r="E8" s="43"/>
      <c r="F8" s="42"/>
      <c r="G8" s="42"/>
      <c r="H8" s="42"/>
      <c r="I8" s="31"/>
      <c r="J8" s="31"/>
      <c r="K8" s="13"/>
      <c r="L8" s="12"/>
    </row>
    <row r="9" spans="1:20">
      <c r="A9" s="62">
        <v>10</v>
      </c>
      <c r="B9" s="61">
        <v>0</v>
      </c>
      <c r="C9" s="40">
        <f t="shared" si="0"/>
        <v>0</v>
      </c>
      <c r="D9" s="42"/>
      <c r="E9" s="43"/>
      <c r="F9" s="42"/>
      <c r="G9" s="42"/>
      <c r="H9" s="42"/>
      <c r="I9" s="31"/>
      <c r="J9" s="31"/>
      <c r="K9" s="13"/>
      <c r="L9" s="12"/>
    </row>
    <row r="10" spans="1:20">
      <c r="A10" s="62">
        <v>15</v>
      </c>
      <c r="B10" s="61">
        <v>0</v>
      </c>
      <c r="C10" s="40">
        <f t="shared" si="0"/>
        <v>0</v>
      </c>
      <c r="D10" s="42"/>
      <c r="E10" s="43"/>
      <c r="F10" s="42"/>
      <c r="G10" s="42"/>
      <c r="H10" s="42"/>
      <c r="I10" s="31"/>
      <c r="J10" s="31"/>
      <c r="K10" s="13"/>
      <c r="L10" s="12"/>
    </row>
    <row r="11" spans="1:20">
      <c r="A11" s="62">
        <v>20</v>
      </c>
      <c r="B11" s="61">
        <v>0</v>
      </c>
      <c r="C11" s="40">
        <f t="shared" si="0"/>
        <v>0</v>
      </c>
      <c r="D11" s="42"/>
      <c r="E11" s="43"/>
      <c r="F11" s="42"/>
      <c r="G11" s="42"/>
      <c r="H11" s="42"/>
      <c r="I11" s="31"/>
      <c r="J11" s="31"/>
      <c r="K11" s="13"/>
      <c r="L11" s="12"/>
    </row>
    <row r="12" spans="1:20">
      <c r="A12" s="62">
        <v>25</v>
      </c>
      <c r="B12" s="61">
        <v>0</v>
      </c>
      <c r="C12" s="40">
        <f t="shared" si="0"/>
        <v>0</v>
      </c>
      <c r="D12" s="42"/>
      <c r="E12" s="43"/>
      <c r="F12" s="42"/>
      <c r="G12" s="42"/>
      <c r="H12" s="42"/>
      <c r="I12" s="31"/>
      <c r="J12" s="31"/>
      <c r="K12" s="13"/>
      <c r="L12" s="12"/>
    </row>
    <row r="13" spans="1:20">
      <c r="A13" s="62">
        <v>30</v>
      </c>
      <c r="B13" s="61">
        <v>0</v>
      </c>
      <c r="C13" s="40">
        <f t="shared" si="0"/>
        <v>0</v>
      </c>
      <c r="D13" s="42"/>
      <c r="E13" s="43"/>
      <c r="F13" s="42"/>
      <c r="G13" s="42"/>
      <c r="H13" s="42"/>
      <c r="I13" s="31"/>
      <c r="J13" s="31"/>
      <c r="K13" s="13"/>
      <c r="L13" s="12"/>
    </row>
    <row r="14" spans="1:20">
      <c r="A14" s="62">
        <v>35</v>
      </c>
      <c r="B14" s="61">
        <v>1</v>
      </c>
      <c r="C14" s="40">
        <f t="shared" si="0"/>
        <v>1.1646757679180888</v>
      </c>
      <c r="D14" s="42"/>
      <c r="E14" s="43"/>
      <c r="F14" s="42"/>
      <c r="G14" s="42"/>
      <c r="H14" s="42"/>
      <c r="I14" s="31"/>
      <c r="J14" s="31"/>
      <c r="K14" s="13"/>
      <c r="L14" s="12"/>
    </row>
    <row r="15" spans="1:20">
      <c r="A15" s="62">
        <v>40</v>
      </c>
      <c r="B15" s="61">
        <v>1</v>
      </c>
      <c r="C15" s="40">
        <f t="shared" si="0"/>
        <v>1.1646757679180888</v>
      </c>
      <c r="D15" s="42"/>
      <c r="E15" s="43"/>
      <c r="F15" s="42"/>
      <c r="G15" s="42"/>
      <c r="H15" s="42"/>
      <c r="I15" s="31"/>
      <c r="J15" s="31"/>
      <c r="K15" s="13"/>
      <c r="L15" s="12"/>
    </row>
    <row r="16" spans="1:20">
      <c r="A16" s="62">
        <v>45</v>
      </c>
      <c r="B16" s="61">
        <v>1</v>
      </c>
      <c r="C16" s="40">
        <f t="shared" si="0"/>
        <v>1.1646757679180888</v>
      </c>
      <c r="D16" s="42"/>
      <c r="E16" s="43"/>
      <c r="F16" s="42"/>
      <c r="G16" s="42"/>
      <c r="H16" s="42"/>
      <c r="I16" s="31"/>
      <c r="J16" s="31"/>
      <c r="K16" s="13"/>
      <c r="L16" s="12"/>
    </row>
    <row r="17" spans="1:19">
      <c r="A17" s="62">
        <v>50</v>
      </c>
      <c r="B17" s="61">
        <v>1</v>
      </c>
      <c r="C17" s="40">
        <f t="shared" si="0"/>
        <v>1.1646757679180888</v>
      </c>
      <c r="D17" s="42"/>
      <c r="E17" s="43"/>
      <c r="F17" s="42"/>
      <c r="G17" s="42"/>
      <c r="H17" s="42"/>
      <c r="I17" s="31"/>
      <c r="J17" s="31"/>
      <c r="K17" s="13"/>
      <c r="L17" s="12"/>
    </row>
    <row r="18" spans="1:19">
      <c r="A18" s="62">
        <v>55</v>
      </c>
      <c r="B18" s="61">
        <v>2</v>
      </c>
      <c r="C18" s="40">
        <f t="shared" si="0"/>
        <v>2.3293515358361776</v>
      </c>
      <c r="D18" s="42"/>
      <c r="E18" s="43"/>
      <c r="F18" s="42"/>
      <c r="G18" s="42"/>
      <c r="H18" s="42"/>
      <c r="I18" s="31"/>
      <c r="J18" s="31"/>
      <c r="K18" s="13"/>
      <c r="L18" s="12"/>
    </row>
    <row r="19" spans="1:19">
      <c r="A19" s="62">
        <v>60</v>
      </c>
      <c r="B19" s="61">
        <v>2</v>
      </c>
      <c r="C19" s="40">
        <f t="shared" si="0"/>
        <v>2.3293515358361776</v>
      </c>
      <c r="D19" s="42"/>
      <c r="E19" s="43"/>
      <c r="F19" s="42"/>
      <c r="G19" s="42"/>
      <c r="H19" s="42"/>
      <c r="I19" s="31"/>
      <c r="J19" s="31"/>
      <c r="K19" s="13"/>
      <c r="L19" s="12"/>
    </row>
    <row r="20" spans="1:19">
      <c r="A20" s="62">
        <v>65</v>
      </c>
      <c r="B20" s="61">
        <v>2</v>
      </c>
      <c r="C20" s="40">
        <f t="shared" si="0"/>
        <v>2.3293515358361776</v>
      </c>
      <c r="D20" s="42"/>
      <c r="E20" s="43"/>
      <c r="F20" s="42"/>
      <c r="G20" s="42"/>
      <c r="H20" s="42"/>
      <c r="I20" s="31"/>
      <c r="J20" s="31"/>
      <c r="K20" s="13"/>
      <c r="L20" s="12"/>
    </row>
    <row r="21" spans="1:19">
      <c r="A21" s="62">
        <v>70</v>
      </c>
      <c r="B21" s="61">
        <v>2</v>
      </c>
      <c r="C21" s="40">
        <f t="shared" si="0"/>
        <v>2.3293515358361776</v>
      </c>
      <c r="D21" s="42"/>
      <c r="E21" s="43"/>
      <c r="F21" s="42"/>
      <c r="G21" s="42"/>
      <c r="H21" s="42"/>
      <c r="I21" s="31"/>
      <c r="J21" s="31"/>
      <c r="K21" s="13"/>
      <c r="L21" s="12"/>
    </row>
    <row r="22" spans="1:19">
      <c r="A22" s="62">
        <v>75</v>
      </c>
      <c r="B22" s="61">
        <v>2</v>
      </c>
      <c r="C22" s="40">
        <f t="shared" si="0"/>
        <v>2.3293515358361776</v>
      </c>
      <c r="D22" s="42"/>
      <c r="E22" s="43"/>
      <c r="F22" s="42"/>
      <c r="G22" s="42"/>
      <c r="H22" s="42"/>
      <c r="I22" s="31"/>
      <c r="J22" s="31"/>
      <c r="K22" s="13"/>
      <c r="L22" s="12"/>
    </row>
    <row r="23" spans="1:19" ht="16.2" thickBot="1">
      <c r="A23" s="62">
        <v>80</v>
      </c>
      <c r="B23" s="61">
        <v>3</v>
      </c>
      <c r="C23" s="40">
        <f t="shared" si="0"/>
        <v>3.4940273037542662</v>
      </c>
      <c r="D23" s="42"/>
      <c r="E23" s="43"/>
      <c r="F23" s="42"/>
      <c r="G23" s="42"/>
      <c r="H23" s="42"/>
      <c r="I23" s="31"/>
      <c r="J23" s="31"/>
      <c r="K23" s="13"/>
      <c r="L23" s="12"/>
    </row>
    <row r="24" spans="1:19" ht="17.399999999999999">
      <c r="A24" s="62">
        <v>85</v>
      </c>
      <c r="B24" s="61">
        <v>3</v>
      </c>
      <c r="C24" s="40">
        <f t="shared" si="0"/>
        <v>3.4940273037542662</v>
      </c>
      <c r="D24" s="42"/>
      <c r="E24" s="43"/>
      <c r="F24" s="69" t="s">
        <v>26</v>
      </c>
      <c r="G24" s="70"/>
      <c r="H24" s="70"/>
      <c r="I24" s="52" t="s">
        <v>29</v>
      </c>
      <c r="J24" s="47"/>
      <c r="K24" s="7"/>
      <c r="L24" s="7"/>
      <c r="M24" s="8"/>
    </row>
    <row r="25" spans="1:19" ht="17.399999999999999">
      <c r="A25" s="62">
        <v>90</v>
      </c>
      <c r="B25" s="61">
        <v>3</v>
      </c>
      <c r="C25" s="40">
        <f t="shared" si="0"/>
        <v>3.4940273037542662</v>
      </c>
      <c r="D25" s="42"/>
      <c r="E25" s="43"/>
      <c r="F25" s="71"/>
      <c r="G25" s="72"/>
      <c r="H25" s="72"/>
      <c r="I25" s="50" t="s">
        <v>30</v>
      </c>
      <c r="J25" s="48"/>
      <c r="K25" s="9"/>
      <c r="L25" s="9"/>
      <c r="M25" s="10"/>
    </row>
    <row r="26" spans="1:19" ht="17.399999999999999">
      <c r="A26" s="62">
        <v>95</v>
      </c>
      <c r="B26" s="61">
        <v>3</v>
      </c>
      <c r="C26" s="40">
        <f t="shared" si="0"/>
        <v>3.4940273037542662</v>
      </c>
      <c r="D26" s="42"/>
      <c r="E26" s="43"/>
      <c r="F26" s="49"/>
      <c r="G26" s="48"/>
      <c r="H26" s="48"/>
      <c r="I26" s="51" t="s">
        <v>31</v>
      </c>
      <c r="J26" s="48"/>
      <c r="K26" s="9"/>
      <c r="L26" s="9"/>
      <c r="M26" s="10"/>
    </row>
    <row r="27" spans="1:19" ht="17.399999999999999">
      <c r="A27" s="62">
        <v>100</v>
      </c>
      <c r="B27" s="61">
        <v>3</v>
      </c>
      <c r="C27" s="40">
        <f t="shared" si="0"/>
        <v>3.4940273037542662</v>
      </c>
      <c r="D27" s="42"/>
      <c r="E27" s="43"/>
      <c r="F27" s="87" t="s">
        <v>5</v>
      </c>
      <c r="G27" s="85">
        <f>($J$2/$I$2)*$K$2</f>
        <v>1.5342173913043475E-2</v>
      </c>
      <c r="H27" s="86" t="s">
        <v>32</v>
      </c>
      <c r="I27" s="51" t="s">
        <v>33</v>
      </c>
      <c r="J27" s="48"/>
      <c r="K27" s="9"/>
      <c r="L27" s="9"/>
      <c r="M27" s="10"/>
    </row>
    <row r="28" spans="1:19" ht="18" thickBot="1">
      <c r="A28" s="62">
        <v>105</v>
      </c>
      <c r="B28" s="61">
        <v>4</v>
      </c>
      <c r="C28" s="40">
        <f t="shared" si="0"/>
        <v>4.6587030716723552</v>
      </c>
      <c r="D28" s="42"/>
      <c r="E28" s="43"/>
      <c r="F28" s="88"/>
      <c r="G28" s="89">
        <f>G27*3600</f>
        <v>55.231826086956509</v>
      </c>
      <c r="H28" s="53" t="s">
        <v>46</v>
      </c>
      <c r="I28" s="90"/>
      <c r="J28" s="90"/>
      <c r="K28" s="91"/>
      <c r="L28" s="92"/>
      <c r="M28" s="11"/>
    </row>
    <row r="29" spans="1:19">
      <c r="A29" s="62">
        <v>110</v>
      </c>
      <c r="B29" s="61">
        <v>4</v>
      </c>
      <c r="C29" s="40">
        <f t="shared" si="0"/>
        <v>4.6587030716723552</v>
      </c>
      <c r="D29" s="42"/>
      <c r="E29" s="43"/>
      <c r="F29" s="42"/>
      <c r="G29" s="42"/>
      <c r="H29" s="42"/>
      <c r="I29" s="31"/>
      <c r="J29" s="31"/>
      <c r="K29" s="13"/>
      <c r="L29" s="32"/>
      <c r="M29" s="12"/>
      <c r="N29" s="32"/>
      <c r="O29" s="33"/>
      <c r="P29" s="32"/>
      <c r="Q29" s="9"/>
      <c r="R29" s="9"/>
      <c r="S29" s="9"/>
    </row>
    <row r="30" spans="1:19">
      <c r="A30" s="62">
        <v>115</v>
      </c>
      <c r="B30" s="61">
        <v>4</v>
      </c>
      <c r="C30" s="40">
        <f t="shared" si="0"/>
        <v>4.6587030716723552</v>
      </c>
      <c r="D30" s="42"/>
      <c r="E30" s="43"/>
      <c r="F30" s="42"/>
      <c r="G30" s="42"/>
      <c r="H30" s="42"/>
      <c r="I30" s="31"/>
      <c r="J30" s="31"/>
      <c r="K30" s="13"/>
      <c r="L30" s="75"/>
      <c r="M30" s="75"/>
      <c r="N30" s="75"/>
      <c r="O30" s="75"/>
      <c r="P30" s="25"/>
      <c r="Q30" s="17"/>
      <c r="R30" s="17"/>
      <c r="S30" s="9"/>
    </row>
    <row r="31" spans="1:19">
      <c r="A31" s="62">
        <v>120</v>
      </c>
      <c r="B31" s="61">
        <v>4</v>
      </c>
      <c r="C31" s="40">
        <f t="shared" si="0"/>
        <v>4.6587030716723552</v>
      </c>
      <c r="D31" s="42"/>
      <c r="E31" s="43"/>
      <c r="F31" s="42"/>
      <c r="G31" s="42"/>
      <c r="H31" s="42"/>
      <c r="I31" s="31"/>
      <c r="J31" s="31"/>
      <c r="K31" s="13"/>
      <c r="L31" s="73"/>
      <c r="M31" s="73"/>
      <c r="N31" s="13"/>
      <c r="O31" s="22"/>
      <c r="P31" s="12"/>
      <c r="Q31" s="9"/>
      <c r="R31" s="9"/>
      <c r="S31" s="9"/>
    </row>
    <row r="32" spans="1:19">
      <c r="A32" s="62">
        <v>125</v>
      </c>
      <c r="B32" s="61">
        <v>5</v>
      </c>
      <c r="C32" s="40">
        <f t="shared" si="0"/>
        <v>5.8233788395904433</v>
      </c>
      <c r="D32" s="42"/>
      <c r="E32" s="43"/>
      <c r="F32" s="42"/>
      <c r="G32" s="42"/>
      <c r="H32" s="42"/>
      <c r="I32" s="31"/>
      <c r="J32" s="31"/>
      <c r="K32" s="13"/>
      <c r="L32" s="73"/>
      <c r="M32" s="73"/>
      <c r="N32" s="13"/>
      <c r="O32" s="22"/>
      <c r="P32" s="9"/>
      <c r="Q32" s="9"/>
      <c r="R32" s="9"/>
      <c r="S32" s="9"/>
    </row>
    <row r="33" spans="1:19">
      <c r="A33" s="62">
        <v>130</v>
      </c>
      <c r="B33" s="61">
        <v>5</v>
      </c>
      <c r="C33" s="40">
        <f t="shared" si="0"/>
        <v>5.8233788395904433</v>
      </c>
      <c r="D33" s="42"/>
      <c r="E33" s="43"/>
      <c r="F33" s="42"/>
      <c r="G33" s="42"/>
      <c r="H33" s="42"/>
      <c r="I33" s="31"/>
      <c r="J33" s="31"/>
      <c r="K33" s="13"/>
      <c r="L33" s="73"/>
      <c r="M33" s="73"/>
      <c r="N33" s="13"/>
      <c r="O33" s="22"/>
      <c r="P33" s="9"/>
      <c r="Q33" s="9"/>
      <c r="R33" s="9"/>
      <c r="S33" s="9"/>
    </row>
    <row r="34" spans="1:19">
      <c r="A34" s="62">
        <v>135</v>
      </c>
      <c r="B34" s="61">
        <v>5</v>
      </c>
      <c r="C34" s="40">
        <f t="shared" si="0"/>
        <v>5.8233788395904433</v>
      </c>
      <c r="D34" s="42"/>
      <c r="E34" s="43"/>
      <c r="F34" s="42"/>
      <c r="G34" s="42"/>
      <c r="H34" s="42"/>
      <c r="I34" s="31"/>
      <c r="J34" s="31"/>
      <c r="K34" s="13"/>
      <c r="L34" s="73"/>
      <c r="M34" s="73"/>
      <c r="N34" s="13"/>
      <c r="O34" s="22"/>
      <c r="P34" s="9"/>
      <c r="Q34" s="9"/>
      <c r="R34" s="9"/>
      <c r="S34" s="9"/>
    </row>
    <row r="35" spans="1:19">
      <c r="A35" s="62">
        <v>140</v>
      </c>
      <c r="B35" s="61">
        <v>5</v>
      </c>
      <c r="C35" s="40">
        <f t="shared" si="0"/>
        <v>5.8233788395904433</v>
      </c>
      <c r="D35" s="42"/>
      <c r="E35" s="43"/>
      <c r="F35" s="42"/>
      <c r="G35" s="42"/>
      <c r="H35" s="42"/>
      <c r="I35" s="31"/>
      <c r="J35" s="31"/>
      <c r="K35" s="13"/>
      <c r="L35" s="73"/>
      <c r="M35" s="73"/>
      <c r="N35" s="23"/>
      <c r="O35" s="22"/>
      <c r="P35" s="9"/>
      <c r="Q35" s="9"/>
      <c r="R35" s="9"/>
      <c r="S35" s="9"/>
    </row>
    <row r="36" spans="1:19">
      <c r="A36" s="62">
        <v>145</v>
      </c>
      <c r="B36" s="61">
        <v>6</v>
      </c>
      <c r="C36" s="40">
        <f t="shared" si="0"/>
        <v>6.9880546075085324</v>
      </c>
      <c r="D36" s="42"/>
      <c r="E36" s="43"/>
      <c r="F36" s="42"/>
      <c r="G36" s="42"/>
      <c r="H36" s="42"/>
      <c r="I36" s="31"/>
      <c r="J36" s="31"/>
      <c r="K36" s="13"/>
      <c r="L36" s="73"/>
      <c r="M36" s="73"/>
      <c r="N36" s="23"/>
      <c r="O36" s="22"/>
      <c r="P36" s="9"/>
      <c r="Q36" s="9"/>
      <c r="R36" s="9"/>
      <c r="S36" s="9"/>
    </row>
    <row r="37" spans="1:19">
      <c r="A37" s="62">
        <v>150</v>
      </c>
      <c r="B37" s="61">
        <v>6</v>
      </c>
      <c r="C37" s="40">
        <f t="shared" si="0"/>
        <v>6.9880546075085324</v>
      </c>
      <c r="D37" s="42"/>
      <c r="E37" s="43"/>
      <c r="F37" s="42"/>
      <c r="G37" s="42"/>
      <c r="H37" s="42"/>
      <c r="I37" s="31"/>
      <c r="J37" s="31"/>
      <c r="K37" s="13"/>
      <c r="L37" s="13"/>
      <c r="M37" s="13"/>
      <c r="N37" s="21"/>
      <c r="O37" s="24"/>
      <c r="P37" s="12"/>
      <c r="Q37" s="12"/>
      <c r="R37" s="12"/>
      <c r="S37" s="9"/>
    </row>
    <row r="38" spans="1:19" ht="15" customHeight="1">
      <c r="A38" s="62">
        <v>155</v>
      </c>
      <c r="B38" s="61">
        <v>6</v>
      </c>
      <c r="C38" s="40">
        <f t="shared" si="0"/>
        <v>6.9880546075085324</v>
      </c>
      <c r="D38" s="42"/>
      <c r="E38" s="43"/>
      <c r="F38" s="42"/>
      <c r="G38" s="42"/>
      <c r="H38" s="42"/>
      <c r="I38" s="31"/>
      <c r="J38" s="31"/>
      <c r="K38" s="13"/>
      <c r="L38" s="74"/>
      <c r="M38" s="74"/>
      <c r="N38" s="23"/>
      <c r="O38" s="22"/>
      <c r="P38" s="9"/>
      <c r="Q38" s="9"/>
      <c r="R38" s="9"/>
      <c r="S38" s="9"/>
    </row>
    <row r="39" spans="1:19">
      <c r="A39" s="62">
        <v>160</v>
      </c>
      <c r="B39" s="61">
        <v>6</v>
      </c>
      <c r="C39" s="40">
        <f t="shared" si="0"/>
        <v>6.9880546075085324</v>
      </c>
      <c r="D39" s="42"/>
      <c r="E39" s="43"/>
      <c r="F39" s="42"/>
      <c r="G39" s="42"/>
      <c r="H39" s="42"/>
      <c r="I39" s="31"/>
      <c r="J39" s="31"/>
      <c r="K39" s="13"/>
      <c r="L39" s="12"/>
      <c r="P39" s="9"/>
      <c r="Q39" s="9"/>
      <c r="R39" s="9"/>
      <c r="S39" s="9"/>
    </row>
    <row r="40" spans="1:19">
      <c r="A40" s="62">
        <v>165</v>
      </c>
      <c r="B40" s="61">
        <v>7</v>
      </c>
      <c r="C40" s="40">
        <f t="shared" si="0"/>
        <v>8.1527303754266214</v>
      </c>
      <c r="D40" s="42"/>
      <c r="E40" s="43"/>
      <c r="F40" s="42"/>
      <c r="G40" s="42"/>
      <c r="H40" s="42"/>
      <c r="I40" s="31"/>
      <c r="J40" s="31"/>
      <c r="K40" s="13"/>
      <c r="L40" s="12"/>
    </row>
    <row r="41" spans="1:19">
      <c r="A41" s="62">
        <v>170</v>
      </c>
      <c r="B41" s="61">
        <v>7</v>
      </c>
      <c r="C41" s="40">
        <f t="shared" si="0"/>
        <v>8.1527303754266214</v>
      </c>
      <c r="D41" s="42"/>
      <c r="E41" s="43"/>
      <c r="F41" s="42"/>
      <c r="G41" s="42"/>
      <c r="H41" s="42"/>
      <c r="I41" s="31"/>
      <c r="J41" s="31"/>
      <c r="K41" s="13"/>
      <c r="L41" s="12"/>
    </row>
    <row r="42" spans="1:19">
      <c r="A42" s="62">
        <v>175</v>
      </c>
      <c r="B42" s="61">
        <v>7</v>
      </c>
      <c r="C42" s="40">
        <f t="shared" si="0"/>
        <v>8.1527303754266214</v>
      </c>
      <c r="D42" s="42"/>
      <c r="E42" s="43"/>
      <c r="F42" s="42"/>
      <c r="G42" s="42"/>
      <c r="H42" s="42"/>
      <c r="I42" s="31"/>
      <c r="J42" s="31"/>
      <c r="K42" s="13"/>
      <c r="L42" s="12"/>
    </row>
    <row r="43" spans="1:19">
      <c r="A43" s="62">
        <v>180</v>
      </c>
      <c r="B43" s="61">
        <v>7</v>
      </c>
      <c r="C43" s="40">
        <f t="shared" si="0"/>
        <v>8.1527303754266214</v>
      </c>
      <c r="D43" s="42"/>
      <c r="E43" s="43"/>
      <c r="F43" s="42"/>
      <c r="G43" s="42"/>
      <c r="H43" s="42"/>
      <c r="I43" s="31"/>
      <c r="J43" s="31"/>
      <c r="K43" s="13"/>
      <c r="L43" s="12"/>
    </row>
    <row r="44" spans="1:19">
      <c r="A44" s="62">
        <v>185</v>
      </c>
      <c r="B44" s="61">
        <v>8</v>
      </c>
      <c r="C44" s="40">
        <f t="shared" si="0"/>
        <v>9.3174061433447104</v>
      </c>
      <c r="D44" s="42"/>
      <c r="E44" s="43"/>
      <c r="F44" s="42"/>
      <c r="G44" s="42"/>
      <c r="H44" s="42"/>
      <c r="I44" s="31"/>
      <c r="J44" s="31"/>
      <c r="K44" s="13"/>
      <c r="L44" s="12"/>
    </row>
    <row r="45" spans="1:19">
      <c r="A45" s="62">
        <v>190</v>
      </c>
      <c r="B45" s="61">
        <v>8</v>
      </c>
      <c r="C45" s="40">
        <f t="shared" si="0"/>
        <v>9.3174061433447104</v>
      </c>
      <c r="D45" s="42"/>
      <c r="E45" s="43"/>
      <c r="F45" s="42"/>
      <c r="G45" s="42"/>
      <c r="H45" s="42"/>
      <c r="I45" s="31"/>
      <c r="J45" s="31"/>
      <c r="K45" s="13"/>
      <c r="L45" s="12"/>
    </row>
    <row r="46" spans="1:19">
      <c r="A46" s="62">
        <v>195</v>
      </c>
      <c r="B46" s="61">
        <v>8</v>
      </c>
      <c r="C46" s="40">
        <f t="shared" si="0"/>
        <v>9.3174061433447104</v>
      </c>
      <c r="D46" s="42"/>
      <c r="E46" s="43"/>
      <c r="F46" s="42"/>
      <c r="G46" s="42"/>
      <c r="H46" s="42"/>
      <c r="I46" s="31"/>
      <c r="J46" s="31"/>
      <c r="K46" s="13"/>
      <c r="L46" s="12"/>
    </row>
    <row r="47" spans="1:19">
      <c r="A47" s="62">
        <v>200</v>
      </c>
      <c r="B47" s="61">
        <v>8</v>
      </c>
      <c r="C47" s="40">
        <f t="shared" si="0"/>
        <v>9.3174061433447104</v>
      </c>
      <c r="D47" s="42"/>
      <c r="E47" s="43"/>
      <c r="F47" s="42"/>
      <c r="G47" s="42"/>
      <c r="H47" s="42"/>
      <c r="I47" s="31"/>
      <c r="J47" s="31"/>
      <c r="K47" s="13"/>
      <c r="L47" s="12"/>
    </row>
    <row r="48" spans="1:19">
      <c r="A48" s="62">
        <v>205</v>
      </c>
      <c r="B48" s="61">
        <v>9</v>
      </c>
      <c r="C48" s="40">
        <f t="shared" si="0"/>
        <v>10.482081911262798</v>
      </c>
      <c r="D48" s="42"/>
      <c r="E48" s="43"/>
      <c r="F48" s="42"/>
      <c r="G48" s="42"/>
      <c r="H48" s="42"/>
      <c r="I48" s="31"/>
      <c r="J48" s="31"/>
      <c r="K48" s="13"/>
      <c r="L48" s="12"/>
    </row>
    <row r="49" spans="1:12">
      <c r="A49" s="62">
        <v>210</v>
      </c>
      <c r="B49" s="61">
        <v>9</v>
      </c>
      <c r="C49" s="40">
        <f t="shared" si="0"/>
        <v>10.482081911262798</v>
      </c>
      <c r="D49" s="42"/>
      <c r="E49" s="43"/>
      <c r="F49" s="42"/>
      <c r="G49" s="42"/>
      <c r="H49" s="42"/>
      <c r="I49" s="31"/>
      <c r="J49" s="31"/>
      <c r="K49" s="13"/>
      <c r="L49" s="12"/>
    </row>
    <row r="50" spans="1:12">
      <c r="A50" s="62">
        <v>215</v>
      </c>
      <c r="B50" s="61">
        <v>9</v>
      </c>
      <c r="C50" s="40">
        <f t="shared" si="0"/>
        <v>10.482081911262798</v>
      </c>
      <c r="D50" s="42"/>
      <c r="E50" s="43"/>
      <c r="F50" s="42"/>
      <c r="G50" s="42"/>
      <c r="H50" s="42"/>
      <c r="I50" s="31"/>
      <c r="J50" s="31"/>
      <c r="K50" s="13"/>
      <c r="L50" s="12"/>
    </row>
    <row r="51" spans="1:12">
      <c r="A51" s="62">
        <v>220</v>
      </c>
      <c r="B51" s="61">
        <v>9</v>
      </c>
      <c r="C51" s="40">
        <f t="shared" si="0"/>
        <v>10.482081911262798</v>
      </c>
      <c r="D51" s="42"/>
      <c r="E51" s="43"/>
      <c r="F51" s="42"/>
      <c r="G51" s="42"/>
      <c r="H51" s="42"/>
      <c r="I51" s="31"/>
      <c r="J51" s="31"/>
      <c r="K51" s="13"/>
      <c r="L51" s="12"/>
    </row>
    <row r="52" spans="1:12">
      <c r="A52" s="62">
        <v>225</v>
      </c>
      <c r="B52" s="61">
        <v>9</v>
      </c>
      <c r="C52" s="40">
        <f t="shared" si="0"/>
        <v>10.482081911262798</v>
      </c>
      <c r="D52" s="42"/>
      <c r="E52" s="43"/>
      <c r="F52" s="42"/>
      <c r="G52" s="42"/>
      <c r="H52" s="42"/>
      <c r="I52" s="31"/>
      <c r="J52" s="31"/>
      <c r="K52" s="13"/>
      <c r="L52" s="12"/>
    </row>
    <row r="53" spans="1:12">
      <c r="A53" s="62">
        <v>230</v>
      </c>
      <c r="B53" s="61">
        <v>10</v>
      </c>
      <c r="C53" s="40">
        <f t="shared" si="0"/>
        <v>11.646757679180887</v>
      </c>
      <c r="D53" s="42"/>
      <c r="E53" s="43"/>
      <c r="F53" s="42"/>
      <c r="G53" s="42"/>
      <c r="H53" s="42"/>
      <c r="I53" s="31"/>
      <c r="J53" s="31"/>
      <c r="K53" s="13"/>
      <c r="L53" s="12"/>
    </row>
    <row r="54" spans="1:12">
      <c r="A54" s="62">
        <v>235</v>
      </c>
      <c r="B54" s="61">
        <v>10</v>
      </c>
      <c r="C54" s="40">
        <f t="shared" si="0"/>
        <v>11.646757679180887</v>
      </c>
      <c r="D54" s="42"/>
      <c r="E54" s="43"/>
      <c r="F54" s="42"/>
      <c r="G54" s="42"/>
      <c r="H54" s="42"/>
      <c r="I54" s="31"/>
      <c r="J54" s="31"/>
      <c r="K54" s="13"/>
      <c r="L54" s="12"/>
    </row>
    <row r="55" spans="1:12">
      <c r="A55" s="62">
        <v>240</v>
      </c>
      <c r="B55" s="61">
        <v>10</v>
      </c>
      <c r="C55" s="40">
        <f t="shared" si="0"/>
        <v>11.646757679180887</v>
      </c>
      <c r="D55" s="42"/>
      <c r="E55" s="43"/>
      <c r="F55" s="42"/>
      <c r="G55" s="42"/>
      <c r="H55" s="42"/>
      <c r="I55" s="31"/>
      <c r="J55" s="31"/>
      <c r="K55" s="13"/>
      <c r="L55" s="12"/>
    </row>
    <row r="56" spans="1:12">
      <c r="A56" s="62">
        <v>245</v>
      </c>
      <c r="B56" s="61">
        <v>10</v>
      </c>
      <c r="C56" s="40">
        <f t="shared" si="0"/>
        <v>11.646757679180887</v>
      </c>
      <c r="D56" s="42"/>
      <c r="E56" s="43"/>
      <c r="F56" s="42"/>
      <c r="G56" s="42"/>
      <c r="H56" s="42"/>
      <c r="I56" s="31"/>
      <c r="J56" s="31"/>
      <c r="K56" s="13"/>
      <c r="L56" s="12"/>
    </row>
    <row r="57" spans="1:12">
      <c r="A57" s="62">
        <v>250</v>
      </c>
      <c r="B57" s="61">
        <v>10</v>
      </c>
      <c r="C57" s="40">
        <f t="shared" si="0"/>
        <v>11.646757679180887</v>
      </c>
      <c r="D57" s="42"/>
      <c r="E57" s="43"/>
      <c r="F57" s="42"/>
      <c r="G57" s="42"/>
      <c r="H57" s="42"/>
      <c r="I57" s="31"/>
      <c r="J57" s="31"/>
      <c r="K57" s="13"/>
      <c r="L57" s="12"/>
    </row>
    <row r="58" spans="1:12">
      <c r="A58" s="62">
        <v>255</v>
      </c>
      <c r="B58" s="61">
        <v>10</v>
      </c>
      <c r="C58" s="40">
        <f t="shared" si="0"/>
        <v>11.646757679180887</v>
      </c>
      <c r="D58" s="42"/>
      <c r="E58" s="43"/>
      <c r="F58" s="42"/>
      <c r="G58" s="42"/>
      <c r="H58" s="42"/>
      <c r="I58" s="31"/>
      <c r="J58" s="31"/>
      <c r="K58" s="13"/>
      <c r="L58" s="12"/>
    </row>
    <row r="59" spans="1:12">
      <c r="A59" s="62">
        <v>260</v>
      </c>
      <c r="B59" s="61">
        <v>10</v>
      </c>
      <c r="C59" s="40">
        <f t="shared" si="0"/>
        <v>11.646757679180887</v>
      </c>
      <c r="D59" s="42"/>
      <c r="E59" s="43"/>
      <c r="F59" s="42"/>
      <c r="G59" s="42"/>
      <c r="H59" s="42"/>
      <c r="I59" s="31"/>
      <c r="J59" s="31"/>
      <c r="K59" s="13"/>
      <c r="L59" s="12"/>
    </row>
    <row r="60" spans="1:12">
      <c r="A60" s="62">
        <v>265</v>
      </c>
      <c r="B60" s="61">
        <v>11</v>
      </c>
      <c r="C60" s="40">
        <f t="shared" si="0"/>
        <v>12.811433447098976</v>
      </c>
      <c r="D60" s="42"/>
      <c r="E60" s="43"/>
      <c r="F60" s="42"/>
      <c r="G60" s="42"/>
      <c r="H60" s="42"/>
      <c r="I60" s="31"/>
      <c r="J60" s="31"/>
      <c r="K60" s="13"/>
      <c r="L60" s="12"/>
    </row>
    <row r="61" spans="1:12">
      <c r="A61" s="62">
        <v>270</v>
      </c>
      <c r="B61" s="61">
        <v>11</v>
      </c>
      <c r="C61" s="40">
        <f t="shared" si="0"/>
        <v>12.811433447098976</v>
      </c>
      <c r="D61" s="42"/>
      <c r="E61" s="43"/>
      <c r="F61" s="42"/>
      <c r="G61" s="42"/>
      <c r="H61" s="42"/>
      <c r="I61" s="31"/>
      <c r="J61" s="31"/>
      <c r="K61" s="13"/>
      <c r="L61" s="12"/>
    </row>
    <row r="62" spans="1:12">
      <c r="A62" s="62">
        <v>275</v>
      </c>
      <c r="B62" s="61">
        <v>11</v>
      </c>
      <c r="C62" s="40">
        <f t="shared" si="0"/>
        <v>12.811433447098976</v>
      </c>
      <c r="D62" s="42"/>
      <c r="E62" s="43"/>
      <c r="F62" s="42"/>
      <c r="G62" s="42"/>
      <c r="H62" s="42"/>
      <c r="I62" s="31"/>
      <c r="J62" s="31"/>
      <c r="K62" s="13"/>
      <c r="L62" s="12"/>
    </row>
    <row r="63" spans="1:12">
      <c r="A63" s="62">
        <v>280</v>
      </c>
      <c r="B63" s="61">
        <v>11</v>
      </c>
      <c r="C63" s="40">
        <f t="shared" si="0"/>
        <v>12.811433447098976</v>
      </c>
      <c r="D63" s="42"/>
      <c r="E63" s="43"/>
      <c r="F63" s="42"/>
      <c r="G63" s="42"/>
      <c r="H63" s="42"/>
      <c r="I63" s="31"/>
      <c r="J63" s="31"/>
      <c r="K63" s="13"/>
      <c r="L63" s="12"/>
    </row>
    <row r="64" spans="1:12">
      <c r="A64" s="62">
        <v>285</v>
      </c>
      <c r="B64" s="61">
        <v>11</v>
      </c>
      <c r="C64" s="40">
        <f t="shared" si="0"/>
        <v>12.811433447098976</v>
      </c>
      <c r="D64" s="42"/>
      <c r="E64" s="43"/>
      <c r="F64" s="42"/>
      <c r="G64" s="42"/>
      <c r="H64" s="42"/>
      <c r="I64" s="31"/>
      <c r="J64" s="31"/>
      <c r="K64" s="13"/>
      <c r="L64" s="12"/>
    </row>
    <row r="65" spans="1:12">
      <c r="A65" s="62">
        <v>290</v>
      </c>
      <c r="B65" s="61">
        <v>11</v>
      </c>
      <c r="C65" s="40">
        <f t="shared" si="0"/>
        <v>12.811433447098976</v>
      </c>
      <c r="D65" s="42"/>
      <c r="E65" s="43"/>
      <c r="F65" s="42"/>
      <c r="G65" s="42"/>
      <c r="H65" s="42"/>
      <c r="I65" s="31"/>
      <c r="J65" s="31"/>
      <c r="K65" s="13"/>
      <c r="L65" s="12"/>
    </row>
    <row r="66" spans="1:12">
      <c r="A66" s="62">
        <v>295</v>
      </c>
      <c r="B66" s="61">
        <v>11</v>
      </c>
      <c r="C66" s="40">
        <f t="shared" si="0"/>
        <v>12.811433447098976</v>
      </c>
      <c r="D66" s="42"/>
      <c r="E66" s="43"/>
      <c r="F66" s="42"/>
      <c r="G66" s="42"/>
      <c r="H66" s="42"/>
      <c r="I66" s="31"/>
      <c r="J66" s="31"/>
      <c r="K66" s="13"/>
      <c r="L66" s="12"/>
    </row>
    <row r="67" spans="1:12">
      <c r="A67" s="62">
        <v>300</v>
      </c>
      <c r="B67" s="61">
        <v>11</v>
      </c>
      <c r="C67" s="40">
        <f t="shared" si="0"/>
        <v>12.811433447098976</v>
      </c>
      <c r="D67" s="42"/>
      <c r="E67" s="43"/>
      <c r="F67" s="42"/>
      <c r="G67" s="42"/>
      <c r="H67" s="42"/>
      <c r="I67" s="31"/>
      <c r="J67" s="31"/>
      <c r="K67" s="13"/>
      <c r="L67" s="12"/>
    </row>
    <row r="68" spans="1:12">
      <c r="H68" s="9"/>
      <c r="I68" s="12"/>
      <c r="J68" s="12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10</vt:i4>
      </vt:variant>
    </vt:vector>
  </HeadingPairs>
  <TitlesOfParts>
    <vt:vector size="10" baseType="lpstr">
      <vt:lpstr>D1</vt:lpstr>
      <vt:lpstr>D2</vt:lpstr>
      <vt:lpstr>D3</vt:lpstr>
      <vt:lpstr>D4</vt:lpstr>
      <vt:lpstr>D5</vt:lpstr>
      <vt:lpstr>D6</vt:lpstr>
      <vt:lpstr>D7</vt:lpstr>
      <vt:lpstr>D8</vt:lpstr>
      <vt:lpstr>D9</vt:lpstr>
      <vt:lpstr>Modelling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Użytkownik pakietu Microsoft Office</dc:creator>
  <cp:lastModifiedBy>Karolina Sobieraj</cp:lastModifiedBy>
  <dcterms:created xsi:type="dcterms:W3CDTF">2022-04-22T11:54:46Z</dcterms:created>
  <dcterms:modified xsi:type="dcterms:W3CDTF">2023-01-25T16:15:21Z</dcterms:modified>
</cp:coreProperties>
</file>